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1.xml" ContentType="application/vnd.openxmlformats-officedocument.spreadsheetml.comments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drawings/drawing15.xml" ContentType="application/vnd.openxmlformats-officedocument.drawing+xml"/>
  <Override PartName="/xl/comments3.xml" ContentType="application/vnd.openxmlformats-officedocument.spreadsheetml.comments+xml"/>
  <Override PartName="/xl/drawings/drawing16.xml" ContentType="application/vnd.openxmlformats-officedocument.drawing+xml"/>
  <Override PartName="/xl/comments4.xml" ContentType="application/vnd.openxmlformats-officedocument.spreadsheetml.comments+xml"/>
  <Override PartName="/xl/drawings/drawing17.xml" ContentType="application/vnd.openxmlformats-officedocument.drawing+xml"/>
  <Override PartName="/xl/comments5.xml" ContentType="application/vnd.openxmlformats-officedocument.spreadsheetml.comments+xml"/>
  <Override PartName="/xl/drawings/drawing18.xml" ContentType="application/vnd.openxmlformats-officedocument.drawing+xml"/>
  <Override PartName="/xl/comments6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F2H21\"/>
    </mc:Choice>
  </mc:AlternateContent>
  <bookViews>
    <workbookView xWindow="-105" yWindow="-105" windowWidth="19425" windowHeight="11025"/>
  </bookViews>
  <sheets>
    <sheet name="consultez-moi" sheetId="10" r:id="rId1"/>
    <sheet name="exemple Analyse" sheetId="3" state="hidden" r:id="rId2"/>
    <sheet name="Feuil1" sheetId="7" state="hidden" r:id="rId3"/>
    <sheet name="CREX2" sheetId="8" state="hidden" r:id="rId4"/>
    <sheet name="CREX3" sheetId="9" state="hidden" r:id="rId5"/>
    <sheet name="CREX4" sheetId="11" state="hidden" r:id="rId6"/>
    <sheet name="CREX5" sheetId="12" state="hidden" r:id="rId7"/>
    <sheet name="CREX6" sheetId="13" state="hidden" r:id="rId8"/>
    <sheet name="CREX7" sheetId="14" state="hidden" r:id="rId9"/>
    <sheet name="CREX8" sheetId="15" state="hidden" r:id="rId10"/>
    <sheet name="CREX9" sheetId="16" state="hidden" r:id="rId11"/>
    <sheet name="CREX10" sheetId="17" state="hidden" r:id="rId12"/>
    <sheet name="AAC1" sheetId="23" r:id="rId13"/>
    <sheet name="AAC2" sheetId="24" r:id="rId14"/>
    <sheet name="AAC3" sheetId="25" r:id="rId15"/>
    <sheet name="AAC4" sheetId="26" r:id="rId16"/>
    <sheet name="AAC5" sheetId="27" r:id="rId17"/>
    <sheet name="AAC6" sheetId="22" r:id="rId18"/>
    <sheet name="Feuil3" sheetId="30" state="hidden" r:id="rId19"/>
    <sheet name="imprim" sheetId="28" state="hidden" r:id="rId20"/>
  </sheets>
  <definedNames>
    <definedName name="_xlnm.Print_Area" localSheetId="12">'AAC1'!$A$250:$G$270</definedName>
    <definedName name="_xlnm.Print_Area" localSheetId="13">'AAC2'!$A$250:$G$270</definedName>
    <definedName name="_xlnm.Print_Area" localSheetId="14">'AAC3'!$A$250:$G$270</definedName>
    <definedName name="_xlnm.Print_Area" localSheetId="15">'AAC4'!$A$250:$G$270</definedName>
    <definedName name="_xlnm.Print_Area" localSheetId="16">'AAC5'!$A$250:$G$270</definedName>
    <definedName name="_xlnm.Print_Area" localSheetId="17">'AAC6'!$A$250:$G$270</definedName>
    <definedName name="_xlnm.Print_Area" localSheetId="19">imprim!$B$3:$J$29</definedName>
  </definedNames>
  <calcPr calcId="152511"/>
</workbook>
</file>

<file path=xl/calcChain.xml><?xml version="1.0" encoding="utf-8"?>
<calcChain xmlns="http://schemas.openxmlformats.org/spreadsheetml/2006/main">
  <c r="G94" i="22" l="1"/>
  <c r="G95" i="22" l="1"/>
  <c r="G96" i="22"/>
  <c r="G97" i="22"/>
  <c r="G98" i="22"/>
  <c r="G99" i="22"/>
  <c r="G100" i="22"/>
  <c r="G101" i="22"/>
  <c r="G102" i="22"/>
  <c r="G103" i="22"/>
  <c r="G104" i="22"/>
  <c r="G105" i="22"/>
  <c r="G106" i="22"/>
  <c r="G107" i="22"/>
  <c r="G108" i="22"/>
  <c r="G110" i="22"/>
  <c r="G111" i="22"/>
  <c r="G112" i="22"/>
  <c r="G113" i="22"/>
  <c r="G95" i="27"/>
  <c r="G96" i="27"/>
  <c r="G97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94" i="27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94" i="26"/>
  <c r="G95" i="25"/>
  <c r="G96" i="25"/>
  <c r="G97" i="25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94" i="25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94" i="24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C269" i="26" l="1"/>
  <c r="C267" i="26"/>
  <c r="BQ7" i="30" l="1"/>
  <c r="CC51" i="30"/>
  <c r="CB51" i="30"/>
  <c r="CC50" i="30"/>
  <c r="CB50" i="30"/>
  <c r="CC49" i="30"/>
  <c r="CB49" i="30"/>
  <c r="CC48" i="30"/>
  <c r="CB48" i="30"/>
  <c r="CC47" i="30"/>
  <c r="CB47" i="30"/>
  <c r="CC46" i="30"/>
  <c r="CB46" i="30"/>
  <c r="CC45" i="30"/>
  <c r="CB45" i="30"/>
  <c r="CC44" i="30"/>
  <c r="CB44" i="30"/>
  <c r="CC43" i="30"/>
  <c r="CB43" i="30"/>
  <c r="CC42" i="30"/>
  <c r="CB42" i="30"/>
  <c r="CC41" i="30"/>
  <c r="CB41" i="30"/>
  <c r="CC40" i="30"/>
  <c r="CB40" i="30"/>
  <c r="CC39" i="30"/>
  <c r="CB39" i="30"/>
  <c r="CC38" i="30"/>
  <c r="CB38" i="30"/>
  <c r="CC37" i="30"/>
  <c r="CB37" i="30"/>
  <c r="CC36" i="30"/>
  <c r="CB36" i="30"/>
  <c r="CC35" i="30"/>
  <c r="CB35" i="30"/>
  <c r="CC34" i="30"/>
  <c r="CB34" i="30"/>
  <c r="CC33" i="30"/>
  <c r="CB33" i="30"/>
  <c r="CC32" i="30"/>
  <c r="CB32" i="30"/>
  <c r="CC31" i="30"/>
  <c r="CB31" i="30"/>
  <c r="CC30" i="30"/>
  <c r="CB30" i="30"/>
  <c r="CC29" i="30"/>
  <c r="CB29" i="30"/>
  <c r="CC28" i="30"/>
  <c r="CB28" i="30"/>
  <c r="CC27" i="30"/>
  <c r="CB27" i="30"/>
  <c r="CC26" i="30"/>
  <c r="CB26" i="30"/>
  <c r="CC25" i="30"/>
  <c r="CB25" i="30"/>
  <c r="CC24" i="30"/>
  <c r="CB24" i="30"/>
  <c r="CC23" i="30"/>
  <c r="CB23" i="30"/>
  <c r="CC22" i="30"/>
  <c r="CB22" i="30"/>
  <c r="CC21" i="30"/>
  <c r="CB21" i="30"/>
  <c r="CC20" i="30"/>
  <c r="CB20" i="30"/>
  <c r="CC19" i="30"/>
  <c r="CB19" i="30"/>
  <c r="CC18" i="30"/>
  <c r="CB18" i="30"/>
  <c r="CC17" i="30"/>
  <c r="CB17" i="30"/>
  <c r="CC16" i="30"/>
  <c r="CB16" i="30"/>
  <c r="CC15" i="30"/>
  <c r="CB15" i="30"/>
  <c r="CC14" i="30"/>
  <c r="CB14" i="30"/>
  <c r="BQ9" i="30"/>
  <c r="BQ8" i="30"/>
  <c r="CC485" i="22"/>
  <c r="CB485" i="22"/>
  <c r="CC484" i="22"/>
  <c r="CB484" i="22"/>
  <c r="CC483" i="22"/>
  <c r="CB483" i="22"/>
  <c r="CC482" i="22"/>
  <c r="CB482" i="22"/>
  <c r="CC481" i="22"/>
  <c r="CB481" i="22"/>
  <c r="CC480" i="22"/>
  <c r="CB480" i="22"/>
  <c r="CC479" i="22"/>
  <c r="CB479" i="22"/>
  <c r="CC478" i="22"/>
  <c r="CB478" i="22"/>
  <c r="CC477" i="22"/>
  <c r="CB477" i="22"/>
  <c r="CC476" i="22"/>
  <c r="CB476" i="22"/>
  <c r="CC475" i="22"/>
  <c r="CB475" i="22"/>
  <c r="CC474" i="22"/>
  <c r="CB474" i="22"/>
  <c r="CC473" i="22"/>
  <c r="CB473" i="22"/>
  <c r="CC472" i="22"/>
  <c r="CB472" i="22"/>
  <c r="CC471" i="22"/>
  <c r="CB471" i="22"/>
  <c r="CC470" i="22"/>
  <c r="CB470" i="22"/>
  <c r="CC469" i="22"/>
  <c r="CB469" i="22"/>
  <c r="CC468" i="22"/>
  <c r="CB468" i="22"/>
  <c r="CC467" i="22"/>
  <c r="CB467" i="22"/>
  <c r="CC466" i="22"/>
  <c r="CB466" i="22"/>
  <c r="CC465" i="22"/>
  <c r="CB465" i="22"/>
  <c r="CC464" i="22"/>
  <c r="CB464" i="22"/>
  <c r="CC463" i="22"/>
  <c r="CB463" i="22"/>
  <c r="CC462" i="22"/>
  <c r="CB462" i="22"/>
  <c r="CC461" i="22"/>
  <c r="CB461" i="22"/>
  <c r="CC460" i="22"/>
  <c r="CB460" i="22"/>
  <c r="CC459" i="22"/>
  <c r="CB459" i="22"/>
  <c r="CC458" i="22"/>
  <c r="CB458" i="22"/>
  <c r="CC457" i="22"/>
  <c r="CB457" i="22"/>
  <c r="CC456" i="22"/>
  <c r="CB456" i="22"/>
  <c r="CC455" i="22"/>
  <c r="CB455" i="22"/>
  <c r="CC454" i="22"/>
  <c r="CB454" i="22"/>
  <c r="CC453" i="22"/>
  <c r="CB453" i="22"/>
  <c r="CC452" i="22"/>
  <c r="CB452" i="22"/>
  <c r="CC451" i="22"/>
  <c r="CB451" i="22"/>
  <c r="CC450" i="22"/>
  <c r="CB450" i="22"/>
  <c r="CC449" i="22"/>
  <c r="CB449" i="22"/>
  <c r="CC448" i="22"/>
  <c r="CB448" i="22"/>
  <c r="CC447" i="22"/>
  <c r="CB447" i="22"/>
  <c r="CC446" i="22"/>
  <c r="CB446" i="22"/>
  <c r="CC445" i="22"/>
  <c r="CB445" i="22"/>
  <c r="CC444" i="22"/>
  <c r="CB444" i="22"/>
  <c r="CC443" i="22"/>
  <c r="CB443" i="22"/>
  <c r="CC442" i="22"/>
  <c r="CB442" i="22"/>
  <c r="CC441" i="22"/>
  <c r="CB441" i="22"/>
  <c r="CC440" i="22"/>
  <c r="CB440" i="22"/>
  <c r="CC439" i="22"/>
  <c r="CB439" i="22"/>
  <c r="CC438" i="22"/>
  <c r="CB438" i="22"/>
  <c r="CC437" i="22"/>
  <c r="CB437" i="22"/>
  <c r="CC436" i="22"/>
  <c r="CB436" i="22"/>
  <c r="CC435" i="22"/>
  <c r="CB435" i="22"/>
  <c r="CC434" i="22"/>
  <c r="CB434" i="22"/>
  <c r="CC433" i="22"/>
  <c r="CB433" i="22"/>
  <c r="CC432" i="22"/>
  <c r="CB432" i="22"/>
  <c r="CC431" i="22"/>
  <c r="CB431" i="22"/>
  <c r="CC430" i="22"/>
  <c r="CB430" i="22"/>
  <c r="CC429" i="22"/>
  <c r="CB429" i="22"/>
  <c r="CC428" i="22"/>
  <c r="CB428" i="22"/>
  <c r="CC427" i="22"/>
  <c r="CB427" i="22"/>
  <c r="CC426" i="22"/>
  <c r="CB426" i="22"/>
  <c r="CC425" i="22"/>
  <c r="CB425" i="22"/>
  <c r="CC424" i="22"/>
  <c r="CB424" i="22"/>
  <c r="CC423" i="22"/>
  <c r="CB423" i="22"/>
  <c r="CC422" i="22"/>
  <c r="CB422" i="22"/>
  <c r="CC421" i="22"/>
  <c r="CB421" i="22"/>
  <c r="CC420" i="22"/>
  <c r="CB420" i="22"/>
  <c r="CC419" i="22"/>
  <c r="CB419" i="22"/>
  <c r="CC418" i="22"/>
  <c r="CB418" i="22"/>
  <c r="CC417" i="22"/>
  <c r="CB417" i="22"/>
  <c r="CC416" i="22"/>
  <c r="CB416" i="22"/>
  <c r="CC415" i="22"/>
  <c r="CB415" i="22"/>
  <c r="CC414" i="22"/>
  <c r="CB414" i="22"/>
  <c r="CC413" i="22"/>
  <c r="CB413" i="22"/>
  <c r="CC412" i="22"/>
  <c r="CB412" i="22"/>
  <c r="CC411" i="22"/>
  <c r="CB411" i="22"/>
  <c r="CC410" i="22"/>
  <c r="CB410" i="22"/>
  <c r="CC409" i="22"/>
  <c r="CB409" i="22"/>
  <c r="CC408" i="22"/>
  <c r="CB408" i="22"/>
  <c r="CC407" i="22"/>
  <c r="CB407" i="22"/>
  <c r="CC406" i="22"/>
  <c r="CB406" i="22"/>
  <c r="CC405" i="22"/>
  <c r="CB405" i="22"/>
  <c r="CC404" i="22"/>
  <c r="CB404" i="22"/>
  <c r="CC403" i="22"/>
  <c r="CB403" i="22"/>
  <c r="CC402" i="22"/>
  <c r="CB402" i="22"/>
  <c r="CC401" i="22"/>
  <c r="CB401" i="22"/>
  <c r="CC400" i="22"/>
  <c r="CB400" i="22"/>
  <c r="CC399" i="22"/>
  <c r="CB399" i="22"/>
  <c r="CC398" i="22"/>
  <c r="CB398" i="22"/>
  <c r="CC397" i="22"/>
  <c r="CB397" i="22"/>
  <c r="CC396" i="22"/>
  <c r="CB396" i="22"/>
  <c r="CC395" i="22"/>
  <c r="CB395" i="22"/>
  <c r="CC394" i="22"/>
  <c r="CB394" i="22"/>
  <c r="CC393" i="22"/>
  <c r="CB393" i="22"/>
  <c r="CC392" i="22"/>
  <c r="CB392" i="22"/>
  <c r="CC391" i="22"/>
  <c r="CB391" i="22"/>
  <c r="CC390" i="22"/>
  <c r="CB390" i="22"/>
  <c r="CC389" i="22"/>
  <c r="CB389" i="22"/>
  <c r="CC388" i="22"/>
  <c r="CB388" i="22"/>
  <c r="CC387" i="22"/>
  <c r="CB387" i="22"/>
  <c r="CC386" i="22"/>
  <c r="CB386" i="22"/>
  <c r="CC385" i="22"/>
  <c r="CB385" i="22"/>
  <c r="CC384" i="22"/>
  <c r="CB384" i="22"/>
  <c r="CC383" i="22"/>
  <c r="CB383" i="22"/>
  <c r="CC382" i="22"/>
  <c r="CB382" i="22"/>
  <c r="CC381" i="22"/>
  <c r="CB381" i="22"/>
  <c r="CC380" i="22"/>
  <c r="CB380" i="22"/>
  <c r="CC379" i="22"/>
  <c r="CB379" i="22"/>
  <c r="CC378" i="22"/>
  <c r="CB378" i="22"/>
  <c r="CC377" i="22"/>
  <c r="CB377" i="22"/>
  <c r="CC376" i="22"/>
  <c r="CB376" i="22"/>
  <c r="CC375" i="22"/>
  <c r="CB375" i="22"/>
  <c r="CC374" i="22"/>
  <c r="CB374" i="22"/>
  <c r="CC373" i="22"/>
  <c r="CB373" i="22"/>
  <c r="CC372" i="22"/>
  <c r="CB372" i="22"/>
  <c r="CC371" i="22"/>
  <c r="CB371" i="22"/>
  <c r="CC370" i="22"/>
  <c r="CB370" i="22"/>
  <c r="CC369" i="22"/>
  <c r="CB369" i="22"/>
  <c r="CC368" i="22"/>
  <c r="CB368" i="22"/>
  <c r="CC367" i="22"/>
  <c r="CB367" i="22"/>
  <c r="CC366" i="22"/>
  <c r="CB366" i="22"/>
  <c r="CC365" i="22"/>
  <c r="CB365" i="22"/>
  <c r="CC364" i="22"/>
  <c r="CB364" i="22"/>
  <c r="CC363" i="22"/>
  <c r="CB363" i="22"/>
  <c r="CC362" i="22"/>
  <c r="CB362" i="22"/>
  <c r="CC361" i="22"/>
  <c r="CB361" i="22"/>
  <c r="CC360" i="22"/>
  <c r="CB360" i="22"/>
  <c r="CC359" i="22"/>
  <c r="CB359" i="22"/>
  <c r="CC358" i="22"/>
  <c r="CB358" i="22"/>
  <c r="CC357" i="22"/>
  <c r="CB357" i="22"/>
  <c r="CC356" i="22"/>
  <c r="CB356" i="22"/>
  <c r="CC355" i="22"/>
  <c r="CB355" i="22"/>
  <c r="CC354" i="22"/>
  <c r="CB354" i="22"/>
  <c r="CC353" i="22"/>
  <c r="CB353" i="22"/>
  <c r="CC352" i="22"/>
  <c r="CB352" i="22"/>
  <c r="CC351" i="22"/>
  <c r="CB351" i="22"/>
  <c r="CC350" i="22"/>
  <c r="CB350" i="22"/>
  <c r="CC349" i="22"/>
  <c r="CB349" i="22"/>
  <c r="CC348" i="22"/>
  <c r="CB348" i="22"/>
  <c r="CC347" i="22"/>
  <c r="CB347" i="22"/>
  <c r="CC346" i="22"/>
  <c r="CB346" i="22"/>
  <c r="CC345" i="22"/>
  <c r="CB345" i="22"/>
  <c r="CC344" i="22"/>
  <c r="CB344" i="22"/>
  <c r="CC343" i="22"/>
  <c r="CB343" i="22"/>
  <c r="CC342" i="22"/>
  <c r="CB342" i="22"/>
  <c r="CC341" i="22"/>
  <c r="CB341" i="22"/>
  <c r="CC340" i="22"/>
  <c r="CB340" i="22"/>
  <c r="CC339" i="22"/>
  <c r="CB339" i="22"/>
  <c r="CC338" i="22"/>
  <c r="CB338" i="22"/>
  <c r="CC337" i="22"/>
  <c r="CB337" i="22"/>
  <c r="CC336" i="22"/>
  <c r="CB336" i="22"/>
  <c r="CC335" i="22"/>
  <c r="CB335" i="22"/>
  <c r="CC334" i="22"/>
  <c r="CB334" i="22"/>
  <c r="CC333" i="22"/>
  <c r="CB333" i="22"/>
  <c r="CC332" i="22"/>
  <c r="CB332" i="22"/>
  <c r="CC331" i="22"/>
  <c r="CB331" i="22"/>
  <c r="CC330" i="22"/>
  <c r="CB330" i="22"/>
  <c r="CC329" i="22"/>
  <c r="CB329" i="22"/>
  <c r="CC328" i="22"/>
  <c r="CB328" i="22"/>
  <c r="CC327" i="22"/>
  <c r="CB327" i="22"/>
  <c r="CC326" i="22"/>
  <c r="CB326" i="22"/>
  <c r="CC325" i="22"/>
  <c r="CB325" i="22"/>
  <c r="CC324" i="22"/>
  <c r="CB324" i="22"/>
  <c r="CC323" i="22"/>
  <c r="CB323" i="22"/>
  <c r="CC322" i="22"/>
  <c r="CB322" i="22"/>
  <c r="CC321" i="22"/>
  <c r="CB321" i="22"/>
  <c r="CC485" i="27"/>
  <c r="CB485" i="27"/>
  <c r="CC484" i="27"/>
  <c r="CB484" i="27"/>
  <c r="CC483" i="27"/>
  <c r="CB483" i="27"/>
  <c r="CC482" i="27"/>
  <c r="CB482" i="27"/>
  <c r="CC481" i="27"/>
  <c r="CB481" i="27"/>
  <c r="CC480" i="27"/>
  <c r="CB480" i="27"/>
  <c r="CC479" i="27"/>
  <c r="CB479" i="27"/>
  <c r="CC478" i="27"/>
  <c r="CB478" i="27"/>
  <c r="CC477" i="27"/>
  <c r="CB477" i="27"/>
  <c r="CC476" i="27"/>
  <c r="CB476" i="27"/>
  <c r="CC475" i="27"/>
  <c r="CB475" i="27"/>
  <c r="CC474" i="27"/>
  <c r="CB474" i="27"/>
  <c r="CC473" i="27"/>
  <c r="CB473" i="27"/>
  <c r="CC472" i="27"/>
  <c r="CB472" i="27"/>
  <c r="CC471" i="27"/>
  <c r="CB471" i="27"/>
  <c r="CC470" i="27"/>
  <c r="CB470" i="27"/>
  <c r="CC469" i="27"/>
  <c r="CB469" i="27"/>
  <c r="CC468" i="27"/>
  <c r="CB468" i="27"/>
  <c r="CC467" i="27"/>
  <c r="CB467" i="27"/>
  <c r="CC466" i="27"/>
  <c r="CB466" i="27"/>
  <c r="CC465" i="27"/>
  <c r="CB465" i="27"/>
  <c r="CC464" i="27"/>
  <c r="CB464" i="27"/>
  <c r="CC463" i="27"/>
  <c r="CB463" i="27"/>
  <c r="CC462" i="27"/>
  <c r="CB462" i="27"/>
  <c r="CC461" i="27"/>
  <c r="CB461" i="27"/>
  <c r="CC460" i="27"/>
  <c r="CB460" i="27"/>
  <c r="CC459" i="27"/>
  <c r="CB459" i="27"/>
  <c r="CC458" i="27"/>
  <c r="CB458" i="27"/>
  <c r="CC457" i="27"/>
  <c r="CB457" i="27"/>
  <c r="CC456" i="27"/>
  <c r="CB456" i="27"/>
  <c r="CC455" i="27"/>
  <c r="CB455" i="27"/>
  <c r="CC454" i="27"/>
  <c r="CB454" i="27"/>
  <c r="CC453" i="27"/>
  <c r="CB453" i="27"/>
  <c r="CC452" i="27"/>
  <c r="CB452" i="27"/>
  <c r="CC451" i="27"/>
  <c r="CB451" i="27"/>
  <c r="CC450" i="27"/>
  <c r="CB450" i="27"/>
  <c r="CC449" i="27"/>
  <c r="CB449" i="27"/>
  <c r="CC448" i="27"/>
  <c r="CB448" i="27"/>
  <c r="CC447" i="27"/>
  <c r="CB447" i="27"/>
  <c r="CC446" i="27"/>
  <c r="CB446" i="27"/>
  <c r="CC445" i="27"/>
  <c r="CB445" i="27"/>
  <c r="CC444" i="27"/>
  <c r="CB444" i="27"/>
  <c r="CC443" i="27"/>
  <c r="CB443" i="27"/>
  <c r="CC442" i="27"/>
  <c r="CB442" i="27"/>
  <c r="CC441" i="27"/>
  <c r="CB441" i="27"/>
  <c r="CC440" i="27"/>
  <c r="CB440" i="27"/>
  <c r="CC439" i="27"/>
  <c r="CB439" i="27"/>
  <c r="CC438" i="27"/>
  <c r="CB438" i="27"/>
  <c r="CC437" i="27"/>
  <c r="CB437" i="27"/>
  <c r="CC436" i="27"/>
  <c r="CB436" i="27"/>
  <c r="CC435" i="27"/>
  <c r="CB435" i="27"/>
  <c r="CC434" i="27"/>
  <c r="CB434" i="27"/>
  <c r="CC433" i="27"/>
  <c r="CB433" i="27"/>
  <c r="CC432" i="27"/>
  <c r="CB432" i="27"/>
  <c r="CC431" i="27"/>
  <c r="CB431" i="27"/>
  <c r="CC430" i="27"/>
  <c r="CB430" i="27"/>
  <c r="CC429" i="27"/>
  <c r="CB429" i="27"/>
  <c r="CC428" i="27"/>
  <c r="CB428" i="27"/>
  <c r="CC427" i="27"/>
  <c r="CB427" i="27"/>
  <c r="CC426" i="27"/>
  <c r="CB426" i="27"/>
  <c r="CC425" i="27"/>
  <c r="CB425" i="27"/>
  <c r="CC424" i="27"/>
  <c r="CB424" i="27"/>
  <c r="CC423" i="27"/>
  <c r="CB423" i="27"/>
  <c r="CC422" i="27"/>
  <c r="CB422" i="27"/>
  <c r="CC421" i="27"/>
  <c r="CB421" i="27"/>
  <c r="CC420" i="27"/>
  <c r="CB420" i="27"/>
  <c r="CC419" i="27"/>
  <c r="CB419" i="27"/>
  <c r="CC418" i="27"/>
  <c r="CB418" i="27"/>
  <c r="CC417" i="27"/>
  <c r="CB417" i="27"/>
  <c r="CC416" i="27"/>
  <c r="CB416" i="27"/>
  <c r="CC415" i="27"/>
  <c r="CB415" i="27"/>
  <c r="CC414" i="27"/>
  <c r="CB414" i="27"/>
  <c r="CC413" i="27"/>
  <c r="CB413" i="27"/>
  <c r="CC412" i="27"/>
  <c r="CB412" i="27"/>
  <c r="CC411" i="27"/>
  <c r="CB411" i="27"/>
  <c r="CC410" i="27"/>
  <c r="CB410" i="27"/>
  <c r="CC409" i="27"/>
  <c r="CB409" i="27"/>
  <c r="CC408" i="27"/>
  <c r="CB408" i="27"/>
  <c r="CC407" i="27"/>
  <c r="CB407" i="27"/>
  <c r="CC406" i="27"/>
  <c r="CB406" i="27"/>
  <c r="CC405" i="27"/>
  <c r="CB405" i="27"/>
  <c r="CC404" i="27"/>
  <c r="CB404" i="27"/>
  <c r="CC403" i="27"/>
  <c r="CB403" i="27"/>
  <c r="CC402" i="27"/>
  <c r="CB402" i="27"/>
  <c r="CC401" i="27"/>
  <c r="CB401" i="27"/>
  <c r="CC400" i="27"/>
  <c r="CB400" i="27"/>
  <c r="CC399" i="27"/>
  <c r="CB399" i="27"/>
  <c r="CC398" i="27"/>
  <c r="CB398" i="27"/>
  <c r="CC397" i="27"/>
  <c r="CB397" i="27"/>
  <c r="CC396" i="27"/>
  <c r="CB396" i="27"/>
  <c r="CC395" i="27"/>
  <c r="CB395" i="27"/>
  <c r="CC394" i="27"/>
  <c r="CB394" i="27"/>
  <c r="CC393" i="27"/>
  <c r="CB393" i="27"/>
  <c r="CC392" i="27"/>
  <c r="CB392" i="27"/>
  <c r="CC391" i="27"/>
  <c r="CB391" i="27"/>
  <c r="CC390" i="27"/>
  <c r="CB390" i="27"/>
  <c r="CC389" i="27"/>
  <c r="CB389" i="27"/>
  <c r="CC388" i="27"/>
  <c r="CB388" i="27"/>
  <c r="CC387" i="27"/>
  <c r="CB387" i="27"/>
  <c r="CC386" i="27"/>
  <c r="CB386" i="27"/>
  <c r="CC385" i="27"/>
  <c r="CB385" i="27"/>
  <c r="CC384" i="27"/>
  <c r="CB384" i="27"/>
  <c r="CC383" i="27"/>
  <c r="CB383" i="27"/>
  <c r="CC382" i="27"/>
  <c r="CB382" i="27"/>
  <c r="CC381" i="27"/>
  <c r="CB381" i="27"/>
  <c r="CC380" i="27"/>
  <c r="CB380" i="27"/>
  <c r="CC379" i="27"/>
  <c r="CB379" i="27"/>
  <c r="CC378" i="27"/>
  <c r="CB378" i="27"/>
  <c r="CC377" i="27"/>
  <c r="CB377" i="27"/>
  <c r="CC376" i="27"/>
  <c r="CB376" i="27"/>
  <c r="CC375" i="27"/>
  <c r="CB375" i="27"/>
  <c r="CC374" i="27"/>
  <c r="CB374" i="27"/>
  <c r="CC373" i="27"/>
  <c r="CB373" i="27"/>
  <c r="CC372" i="27"/>
  <c r="CB372" i="27"/>
  <c r="CC371" i="27"/>
  <c r="CB371" i="27"/>
  <c r="CC370" i="27"/>
  <c r="CB370" i="27"/>
  <c r="CC369" i="27"/>
  <c r="CB369" i="27"/>
  <c r="CC368" i="27"/>
  <c r="CB368" i="27"/>
  <c r="CC367" i="27"/>
  <c r="CB367" i="27"/>
  <c r="CC366" i="27"/>
  <c r="CB366" i="27"/>
  <c r="CC365" i="27"/>
  <c r="CB365" i="27"/>
  <c r="CC364" i="27"/>
  <c r="CB364" i="27"/>
  <c r="CC363" i="27"/>
  <c r="CB363" i="27"/>
  <c r="CC362" i="27"/>
  <c r="CB362" i="27"/>
  <c r="CC361" i="27"/>
  <c r="CB361" i="27"/>
  <c r="CC360" i="27"/>
  <c r="CB360" i="27"/>
  <c r="CC359" i="27"/>
  <c r="CB359" i="27"/>
  <c r="CC358" i="27"/>
  <c r="CB358" i="27"/>
  <c r="CC357" i="27"/>
  <c r="CB357" i="27"/>
  <c r="CC356" i="27"/>
  <c r="CB356" i="27"/>
  <c r="CC355" i="27"/>
  <c r="CB355" i="27"/>
  <c r="CC354" i="27"/>
  <c r="CB354" i="27"/>
  <c r="CC353" i="27"/>
  <c r="CB353" i="27"/>
  <c r="CC352" i="27"/>
  <c r="CB352" i="27"/>
  <c r="CC351" i="27"/>
  <c r="CB351" i="27"/>
  <c r="CC350" i="27"/>
  <c r="CB350" i="27"/>
  <c r="CC349" i="27"/>
  <c r="CB349" i="27"/>
  <c r="CC348" i="27"/>
  <c r="CB348" i="27"/>
  <c r="CC347" i="27"/>
  <c r="CB347" i="27"/>
  <c r="CC346" i="27"/>
  <c r="CB346" i="27"/>
  <c r="CC345" i="27"/>
  <c r="CB345" i="27"/>
  <c r="CC344" i="27"/>
  <c r="CB344" i="27"/>
  <c r="CC343" i="27"/>
  <c r="CB343" i="27"/>
  <c r="CC342" i="27"/>
  <c r="CB342" i="27"/>
  <c r="CC341" i="27"/>
  <c r="CB341" i="27"/>
  <c r="CC340" i="27"/>
  <c r="CB340" i="27"/>
  <c r="CC339" i="27"/>
  <c r="CB339" i="27"/>
  <c r="CC338" i="27"/>
  <c r="CB338" i="27"/>
  <c r="CC337" i="27"/>
  <c r="CB337" i="27"/>
  <c r="CC336" i="27"/>
  <c r="CB336" i="27"/>
  <c r="CC335" i="27"/>
  <c r="CB335" i="27"/>
  <c r="CC334" i="27"/>
  <c r="CB334" i="27"/>
  <c r="CC333" i="27"/>
  <c r="CB333" i="27"/>
  <c r="CC332" i="27"/>
  <c r="CB332" i="27"/>
  <c r="CC331" i="27"/>
  <c r="CB331" i="27"/>
  <c r="CC330" i="27"/>
  <c r="CB330" i="27"/>
  <c r="CC329" i="27"/>
  <c r="CB329" i="27"/>
  <c r="CC328" i="27"/>
  <c r="CB328" i="27"/>
  <c r="CC327" i="27"/>
  <c r="CB327" i="27"/>
  <c r="CC326" i="27"/>
  <c r="CB326" i="27"/>
  <c r="CC325" i="27"/>
  <c r="CB325" i="27"/>
  <c r="CC324" i="27"/>
  <c r="CB324" i="27"/>
  <c r="CC323" i="27"/>
  <c r="CB323" i="27"/>
  <c r="CC322" i="27"/>
  <c r="CB322" i="27"/>
  <c r="CC321" i="27"/>
  <c r="CB321" i="27"/>
  <c r="CC485" i="26"/>
  <c r="CB485" i="26"/>
  <c r="CC484" i="26"/>
  <c r="CB484" i="26"/>
  <c r="CC483" i="26"/>
  <c r="CB483" i="26"/>
  <c r="CC482" i="26"/>
  <c r="CB482" i="26"/>
  <c r="CC481" i="26"/>
  <c r="CB481" i="26"/>
  <c r="CC480" i="26"/>
  <c r="CB480" i="26"/>
  <c r="CC479" i="26"/>
  <c r="CB479" i="26"/>
  <c r="CC478" i="26"/>
  <c r="CB478" i="26"/>
  <c r="CC477" i="26"/>
  <c r="CB477" i="26"/>
  <c r="CC476" i="26"/>
  <c r="CB476" i="26"/>
  <c r="CC475" i="26"/>
  <c r="CB475" i="26"/>
  <c r="CC474" i="26"/>
  <c r="CB474" i="26"/>
  <c r="CC473" i="26"/>
  <c r="CB473" i="26"/>
  <c r="CC472" i="26"/>
  <c r="CB472" i="26"/>
  <c r="CC471" i="26"/>
  <c r="CB471" i="26"/>
  <c r="CC470" i="26"/>
  <c r="CB470" i="26"/>
  <c r="CC469" i="26"/>
  <c r="CB469" i="26"/>
  <c r="CC468" i="26"/>
  <c r="CB468" i="26"/>
  <c r="CC467" i="26"/>
  <c r="CB467" i="26"/>
  <c r="CC466" i="26"/>
  <c r="CB466" i="26"/>
  <c r="CC465" i="26"/>
  <c r="CB465" i="26"/>
  <c r="CC464" i="26"/>
  <c r="CB464" i="26"/>
  <c r="CC463" i="26"/>
  <c r="CB463" i="26"/>
  <c r="CC462" i="26"/>
  <c r="CB462" i="26"/>
  <c r="CC461" i="26"/>
  <c r="CB461" i="26"/>
  <c r="CC460" i="26"/>
  <c r="CB460" i="26"/>
  <c r="CC459" i="26"/>
  <c r="CB459" i="26"/>
  <c r="CC458" i="26"/>
  <c r="CB458" i="26"/>
  <c r="CC457" i="26"/>
  <c r="CB457" i="26"/>
  <c r="CC456" i="26"/>
  <c r="CB456" i="26"/>
  <c r="CC455" i="26"/>
  <c r="CB455" i="26"/>
  <c r="CC454" i="26"/>
  <c r="CB454" i="26"/>
  <c r="CC453" i="26"/>
  <c r="CB453" i="26"/>
  <c r="CC452" i="26"/>
  <c r="CB452" i="26"/>
  <c r="CC451" i="26"/>
  <c r="CB451" i="26"/>
  <c r="CC450" i="26"/>
  <c r="CB450" i="26"/>
  <c r="CC449" i="26"/>
  <c r="CB449" i="26"/>
  <c r="CC448" i="26"/>
  <c r="CB448" i="26"/>
  <c r="CC447" i="26"/>
  <c r="CB447" i="26"/>
  <c r="CC446" i="26"/>
  <c r="CB446" i="26"/>
  <c r="CC445" i="26"/>
  <c r="CB445" i="26"/>
  <c r="CC444" i="26"/>
  <c r="CB444" i="26"/>
  <c r="CC443" i="26"/>
  <c r="CB443" i="26"/>
  <c r="CC442" i="26"/>
  <c r="CB442" i="26"/>
  <c r="CC441" i="26"/>
  <c r="CB441" i="26"/>
  <c r="CC440" i="26"/>
  <c r="CB440" i="26"/>
  <c r="CC439" i="26"/>
  <c r="CB439" i="26"/>
  <c r="CC438" i="26"/>
  <c r="CB438" i="26"/>
  <c r="CC437" i="26"/>
  <c r="CB437" i="26"/>
  <c r="CC436" i="26"/>
  <c r="CB436" i="26"/>
  <c r="CC435" i="26"/>
  <c r="CB435" i="26"/>
  <c r="CC434" i="26"/>
  <c r="CB434" i="26"/>
  <c r="CC433" i="26"/>
  <c r="CB433" i="26"/>
  <c r="CC432" i="26"/>
  <c r="CB432" i="26"/>
  <c r="CC431" i="26"/>
  <c r="CB431" i="26"/>
  <c r="CC430" i="26"/>
  <c r="CB430" i="26"/>
  <c r="CC429" i="26"/>
  <c r="CB429" i="26"/>
  <c r="CC428" i="26"/>
  <c r="CB428" i="26"/>
  <c r="CC427" i="26"/>
  <c r="CB427" i="26"/>
  <c r="CC426" i="26"/>
  <c r="CB426" i="26"/>
  <c r="CC425" i="26"/>
  <c r="CB425" i="26"/>
  <c r="CC424" i="26"/>
  <c r="CB424" i="26"/>
  <c r="CC423" i="26"/>
  <c r="CB423" i="26"/>
  <c r="CC422" i="26"/>
  <c r="CB422" i="26"/>
  <c r="CC421" i="26"/>
  <c r="CB421" i="26"/>
  <c r="CC420" i="26"/>
  <c r="CB420" i="26"/>
  <c r="CC419" i="26"/>
  <c r="CB419" i="26"/>
  <c r="CC418" i="26"/>
  <c r="CB418" i="26"/>
  <c r="CC417" i="26"/>
  <c r="CB417" i="26"/>
  <c r="CC416" i="26"/>
  <c r="CB416" i="26"/>
  <c r="CC415" i="26"/>
  <c r="CB415" i="26"/>
  <c r="CC414" i="26"/>
  <c r="CB414" i="26"/>
  <c r="CC413" i="26"/>
  <c r="CB413" i="26"/>
  <c r="CC412" i="26"/>
  <c r="CB412" i="26"/>
  <c r="CC411" i="26"/>
  <c r="CB411" i="26"/>
  <c r="CC410" i="26"/>
  <c r="CB410" i="26"/>
  <c r="CC409" i="26"/>
  <c r="CB409" i="26"/>
  <c r="CC408" i="26"/>
  <c r="CB408" i="26"/>
  <c r="CC407" i="26"/>
  <c r="CB407" i="26"/>
  <c r="CC406" i="26"/>
  <c r="CB406" i="26"/>
  <c r="CC405" i="26"/>
  <c r="CB405" i="26"/>
  <c r="CC404" i="26"/>
  <c r="CB404" i="26"/>
  <c r="CC403" i="26"/>
  <c r="CB403" i="26"/>
  <c r="CC402" i="26"/>
  <c r="CB402" i="26"/>
  <c r="CC401" i="26"/>
  <c r="CB401" i="26"/>
  <c r="CC400" i="26"/>
  <c r="CB400" i="26"/>
  <c r="CC399" i="26"/>
  <c r="CB399" i="26"/>
  <c r="CC398" i="26"/>
  <c r="CB398" i="26"/>
  <c r="CC397" i="26"/>
  <c r="CB397" i="26"/>
  <c r="CC396" i="26"/>
  <c r="CB396" i="26"/>
  <c r="CC395" i="26"/>
  <c r="CB395" i="26"/>
  <c r="CC394" i="26"/>
  <c r="CB394" i="26"/>
  <c r="CC393" i="26"/>
  <c r="CB393" i="26"/>
  <c r="CC392" i="26"/>
  <c r="CB392" i="26"/>
  <c r="CC391" i="26"/>
  <c r="CB391" i="26"/>
  <c r="CC390" i="26"/>
  <c r="CB390" i="26"/>
  <c r="CC389" i="26"/>
  <c r="CB389" i="26"/>
  <c r="CC388" i="26"/>
  <c r="CB388" i="26"/>
  <c r="CC387" i="26"/>
  <c r="CB387" i="26"/>
  <c r="CC386" i="26"/>
  <c r="CB386" i="26"/>
  <c r="CC385" i="26"/>
  <c r="CB385" i="26"/>
  <c r="CC384" i="26"/>
  <c r="CB384" i="26"/>
  <c r="CC383" i="26"/>
  <c r="CB383" i="26"/>
  <c r="CC382" i="26"/>
  <c r="CB382" i="26"/>
  <c r="CC381" i="26"/>
  <c r="CB381" i="26"/>
  <c r="CC380" i="26"/>
  <c r="CB380" i="26"/>
  <c r="CC379" i="26"/>
  <c r="CB379" i="26"/>
  <c r="CC378" i="26"/>
  <c r="CB378" i="26"/>
  <c r="CC377" i="26"/>
  <c r="CB377" i="26"/>
  <c r="CC376" i="26"/>
  <c r="CB376" i="26"/>
  <c r="CC375" i="26"/>
  <c r="CB375" i="26"/>
  <c r="CC374" i="26"/>
  <c r="CB374" i="26"/>
  <c r="CC373" i="26"/>
  <c r="CB373" i="26"/>
  <c r="CC372" i="26"/>
  <c r="CB372" i="26"/>
  <c r="CC371" i="26"/>
  <c r="CB371" i="26"/>
  <c r="CC370" i="26"/>
  <c r="CB370" i="26"/>
  <c r="CC369" i="26"/>
  <c r="CB369" i="26"/>
  <c r="CC368" i="26"/>
  <c r="CB368" i="26"/>
  <c r="CC367" i="26"/>
  <c r="CB367" i="26"/>
  <c r="CC366" i="26"/>
  <c r="CB366" i="26"/>
  <c r="CC365" i="26"/>
  <c r="CB365" i="26"/>
  <c r="CC364" i="26"/>
  <c r="CB364" i="26"/>
  <c r="CC363" i="26"/>
  <c r="CB363" i="26"/>
  <c r="CC362" i="26"/>
  <c r="CB362" i="26"/>
  <c r="CC361" i="26"/>
  <c r="CB361" i="26"/>
  <c r="CC360" i="26"/>
  <c r="CB360" i="26"/>
  <c r="CC359" i="26"/>
  <c r="CB359" i="26"/>
  <c r="CC358" i="26"/>
  <c r="CB358" i="26"/>
  <c r="CC357" i="26"/>
  <c r="CB357" i="26"/>
  <c r="CC356" i="26"/>
  <c r="CB356" i="26"/>
  <c r="CC355" i="26"/>
  <c r="CB355" i="26"/>
  <c r="CC354" i="26"/>
  <c r="CB354" i="26"/>
  <c r="CC353" i="26"/>
  <c r="CB353" i="26"/>
  <c r="CC352" i="26"/>
  <c r="CB352" i="26"/>
  <c r="CC351" i="26"/>
  <c r="CB351" i="26"/>
  <c r="CC350" i="26"/>
  <c r="CB350" i="26"/>
  <c r="CC349" i="26"/>
  <c r="CB349" i="26"/>
  <c r="CC348" i="26"/>
  <c r="CB348" i="26"/>
  <c r="CC347" i="26"/>
  <c r="CB347" i="26"/>
  <c r="CC346" i="26"/>
  <c r="CB346" i="26"/>
  <c r="CC345" i="26"/>
  <c r="CB345" i="26"/>
  <c r="CC344" i="26"/>
  <c r="CB344" i="26"/>
  <c r="CC343" i="26"/>
  <c r="CB343" i="26"/>
  <c r="CC342" i="26"/>
  <c r="CB342" i="26"/>
  <c r="CC341" i="26"/>
  <c r="CB341" i="26"/>
  <c r="CC340" i="26"/>
  <c r="CB340" i="26"/>
  <c r="CC339" i="26"/>
  <c r="CB339" i="26"/>
  <c r="CC338" i="26"/>
  <c r="CB338" i="26"/>
  <c r="CC337" i="26"/>
  <c r="CB337" i="26"/>
  <c r="CC336" i="26"/>
  <c r="CB336" i="26"/>
  <c r="CC335" i="26"/>
  <c r="CB335" i="26"/>
  <c r="CC334" i="26"/>
  <c r="CB334" i="26"/>
  <c r="CC333" i="26"/>
  <c r="CB333" i="26"/>
  <c r="CC332" i="26"/>
  <c r="CB332" i="26"/>
  <c r="CC331" i="26"/>
  <c r="CB331" i="26"/>
  <c r="CC330" i="26"/>
  <c r="CB330" i="26"/>
  <c r="CC329" i="26"/>
  <c r="CB329" i="26"/>
  <c r="CC328" i="26"/>
  <c r="CB328" i="26"/>
  <c r="CC327" i="26"/>
  <c r="CB327" i="26"/>
  <c r="CC326" i="26"/>
  <c r="CB326" i="26"/>
  <c r="CC325" i="26"/>
  <c r="CB325" i="26"/>
  <c r="CC324" i="26"/>
  <c r="CB324" i="26"/>
  <c r="CC323" i="26"/>
  <c r="CB323" i="26"/>
  <c r="CC322" i="26"/>
  <c r="CB322" i="26"/>
  <c r="CC321" i="26"/>
  <c r="CB321" i="26"/>
  <c r="CC485" i="25"/>
  <c r="CB485" i="25"/>
  <c r="CC484" i="25"/>
  <c r="CB484" i="25"/>
  <c r="CC483" i="25"/>
  <c r="CB483" i="25"/>
  <c r="CC482" i="25"/>
  <c r="CB482" i="25"/>
  <c r="CC481" i="25"/>
  <c r="CB481" i="25"/>
  <c r="CC480" i="25"/>
  <c r="CB480" i="25"/>
  <c r="CC479" i="25"/>
  <c r="CB479" i="25"/>
  <c r="CC478" i="25"/>
  <c r="CB478" i="25"/>
  <c r="CC477" i="25"/>
  <c r="CB477" i="25"/>
  <c r="CC476" i="25"/>
  <c r="CB476" i="25"/>
  <c r="CC475" i="25"/>
  <c r="CB475" i="25"/>
  <c r="CC474" i="25"/>
  <c r="CB474" i="25"/>
  <c r="CC473" i="25"/>
  <c r="CB473" i="25"/>
  <c r="CC472" i="25"/>
  <c r="CB472" i="25"/>
  <c r="CC471" i="25"/>
  <c r="CB471" i="25"/>
  <c r="CC470" i="25"/>
  <c r="CB470" i="25"/>
  <c r="CC469" i="25"/>
  <c r="CB469" i="25"/>
  <c r="CC468" i="25"/>
  <c r="CB468" i="25"/>
  <c r="CC467" i="25"/>
  <c r="CB467" i="25"/>
  <c r="CC466" i="25"/>
  <c r="CB466" i="25"/>
  <c r="CC465" i="25"/>
  <c r="CB465" i="25"/>
  <c r="CC464" i="25"/>
  <c r="CB464" i="25"/>
  <c r="CC463" i="25"/>
  <c r="CB463" i="25"/>
  <c r="CC462" i="25"/>
  <c r="CB462" i="25"/>
  <c r="CC461" i="25"/>
  <c r="CB461" i="25"/>
  <c r="CC460" i="25"/>
  <c r="CB460" i="25"/>
  <c r="CC459" i="25"/>
  <c r="CB459" i="25"/>
  <c r="CC458" i="25"/>
  <c r="CB458" i="25"/>
  <c r="CC457" i="25"/>
  <c r="CB457" i="25"/>
  <c r="CC456" i="25"/>
  <c r="CB456" i="25"/>
  <c r="CC455" i="25"/>
  <c r="CB455" i="25"/>
  <c r="CC454" i="25"/>
  <c r="CB454" i="25"/>
  <c r="CC453" i="25"/>
  <c r="CB453" i="25"/>
  <c r="CC452" i="25"/>
  <c r="CB452" i="25"/>
  <c r="CC451" i="25"/>
  <c r="CB451" i="25"/>
  <c r="CC450" i="25"/>
  <c r="CB450" i="25"/>
  <c r="CC449" i="25"/>
  <c r="CB449" i="25"/>
  <c r="CC448" i="25"/>
  <c r="CB448" i="25"/>
  <c r="CC447" i="25"/>
  <c r="CB447" i="25"/>
  <c r="CC446" i="25"/>
  <c r="CB446" i="25"/>
  <c r="CC445" i="25"/>
  <c r="CB445" i="25"/>
  <c r="CC444" i="25"/>
  <c r="CB444" i="25"/>
  <c r="CC443" i="25"/>
  <c r="CB443" i="25"/>
  <c r="CC442" i="25"/>
  <c r="CB442" i="25"/>
  <c r="CC441" i="25"/>
  <c r="CB441" i="25"/>
  <c r="CC440" i="25"/>
  <c r="CB440" i="25"/>
  <c r="CC439" i="25"/>
  <c r="CB439" i="25"/>
  <c r="CC438" i="25"/>
  <c r="CB438" i="25"/>
  <c r="CC437" i="25"/>
  <c r="CB437" i="25"/>
  <c r="CC436" i="25"/>
  <c r="CB436" i="25"/>
  <c r="CC435" i="25"/>
  <c r="CB435" i="25"/>
  <c r="CC434" i="25"/>
  <c r="CB434" i="25"/>
  <c r="CC433" i="25"/>
  <c r="CB433" i="25"/>
  <c r="CC432" i="25"/>
  <c r="CB432" i="25"/>
  <c r="CC431" i="25"/>
  <c r="CB431" i="25"/>
  <c r="CC430" i="25"/>
  <c r="CB430" i="25"/>
  <c r="CC429" i="25"/>
  <c r="CB429" i="25"/>
  <c r="CC428" i="25"/>
  <c r="CB428" i="25"/>
  <c r="CC427" i="25"/>
  <c r="CB427" i="25"/>
  <c r="CC426" i="25"/>
  <c r="CB426" i="25"/>
  <c r="CC425" i="25"/>
  <c r="CB425" i="25"/>
  <c r="CC424" i="25"/>
  <c r="CB424" i="25"/>
  <c r="CC423" i="25"/>
  <c r="CB423" i="25"/>
  <c r="CC422" i="25"/>
  <c r="CB422" i="25"/>
  <c r="CC421" i="25"/>
  <c r="CB421" i="25"/>
  <c r="CC420" i="25"/>
  <c r="CB420" i="25"/>
  <c r="CC419" i="25"/>
  <c r="CB419" i="25"/>
  <c r="CC418" i="25"/>
  <c r="CB418" i="25"/>
  <c r="CC417" i="25"/>
  <c r="CB417" i="25"/>
  <c r="CC416" i="25"/>
  <c r="CB416" i="25"/>
  <c r="CC415" i="25"/>
  <c r="CB415" i="25"/>
  <c r="CC414" i="25"/>
  <c r="CB414" i="25"/>
  <c r="CC413" i="25"/>
  <c r="CB413" i="25"/>
  <c r="CC412" i="25"/>
  <c r="CB412" i="25"/>
  <c r="CC411" i="25"/>
  <c r="CB411" i="25"/>
  <c r="CC410" i="25"/>
  <c r="CB410" i="25"/>
  <c r="CC409" i="25"/>
  <c r="CB409" i="25"/>
  <c r="CC408" i="25"/>
  <c r="CB408" i="25"/>
  <c r="CC407" i="25"/>
  <c r="CB407" i="25"/>
  <c r="CC406" i="25"/>
  <c r="CB406" i="25"/>
  <c r="CC405" i="25"/>
  <c r="CB405" i="25"/>
  <c r="CC404" i="25"/>
  <c r="CB404" i="25"/>
  <c r="CC403" i="25"/>
  <c r="CB403" i="25"/>
  <c r="CC402" i="25"/>
  <c r="CB402" i="25"/>
  <c r="CC401" i="25"/>
  <c r="CB401" i="25"/>
  <c r="CC400" i="25"/>
  <c r="CB400" i="25"/>
  <c r="CC399" i="25"/>
  <c r="CB399" i="25"/>
  <c r="CC398" i="25"/>
  <c r="CB398" i="25"/>
  <c r="CC397" i="25"/>
  <c r="CB397" i="25"/>
  <c r="CC396" i="25"/>
  <c r="CB396" i="25"/>
  <c r="CC395" i="25"/>
  <c r="CB395" i="25"/>
  <c r="CC394" i="25"/>
  <c r="CB394" i="25"/>
  <c r="CC393" i="25"/>
  <c r="CB393" i="25"/>
  <c r="CC392" i="25"/>
  <c r="CB392" i="25"/>
  <c r="CC391" i="25"/>
  <c r="CB391" i="25"/>
  <c r="CC390" i="25"/>
  <c r="CB390" i="25"/>
  <c r="CC389" i="25"/>
  <c r="CB389" i="25"/>
  <c r="CC388" i="25"/>
  <c r="CB388" i="25"/>
  <c r="CC387" i="25"/>
  <c r="CB387" i="25"/>
  <c r="CC386" i="25"/>
  <c r="CB386" i="25"/>
  <c r="CC385" i="25"/>
  <c r="CB385" i="25"/>
  <c r="CC384" i="25"/>
  <c r="CB384" i="25"/>
  <c r="CC383" i="25"/>
  <c r="CB383" i="25"/>
  <c r="CC382" i="25"/>
  <c r="CB382" i="25"/>
  <c r="CC381" i="25"/>
  <c r="CB381" i="25"/>
  <c r="CC380" i="25"/>
  <c r="CB380" i="25"/>
  <c r="CC379" i="25"/>
  <c r="CB379" i="25"/>
  <c r="CC378" i="25"/>
  <c r="CB378" i="25"/>
  <c r="CC377" i="25"/>
  <c r="CB377" i="25"/>
  <c r="CC376" i="25"/>
  <c r="CB376" i="25"/>
  <c r="CC375" i="25"/>
  <c r="CB375" i="25"/>
  <c r="CC374" i="25"/>
  <c r="CB374" i="25"/>
  <c r="CC373" i="25"/>
  <c r="CB373" i="25"/>
  <c r="CC372" i="25"/>
  <c r="CB372" i="25"/>
  <c r="CC371" i="25"/>
  <c r="CB371" i="25"/>
  <c r="CC370" i="25"/>
  <c r="CB370" i="25"/>
  <c r="CC369" i="25"/>
  <c r="CB369" i="25"/>
  <c r="CC368" i="25"/>
  <c r="CB368" i="25"/>
  <c r="CC367" i="25"/>
  <c r="CB367" i="25"/>
  <c r="CC366" i="25"/>
  <c r="CB366" i="25"/>
  <c r="CC365" i="25"/>
  <c r="CB365" i="25"/>
  <c r="CC364" i="25"/>
  <c r="CB364" i="25"/>
  <c r="CC363" i="25"/>
  <c r="CB363" i="25"/>
  <c r="CC362" i="25"/>
  <c r="CB362" i="25"/>
  <c r="CC361" i="25"/>
  <c r="CB361" i="25"/>
  <c r="CC360" i="25"/>
  <c r="CB360" i="25"/>
  <c r="CC359" i="25"/>
  <c r="CB359" i="25"/>
  <c r="CC358" i="25"/>
  <c r="CB358" i="25"/>
  <c r="CC357" i="25"/>
  <c r="CB357" i="25"/>
  <c r="CC356" i="25"/>
  <c r="CB356" i="25"/>
  <c r="CC355" i="25"/>
  <c r="CB355" i="25"/>
  <c r="CC354" i="25"/>
  <c r="CB354" i="25"/>
  <c r="CC353" i="25"/>
  <c r="CB353" i="25"/>
  <c r="CC352" i="25"/>
  <c r="CB352" i="25"/>
  <c r="CC351" i="25"/>
  <c r="CB351" i="25"/>
  <c r="CC350" i="25"/>
  <c r="CB350" i="25"/>
  <c r="CC349" i="25"/>
  <c r="CB349" i="25"/>
  <c r="CC348" i="25"/>
  <c r="CB348" i="25"/>
  <c r="CC347" i="25"/>
  <c r="CB347" i="25"/>
  <c r="CC346" i="25"/>
  <c r="CB346" i="25"/>
  <c r="CC345" i="25"/>
  <c r="CB345" i="25"/>
  <c r="CC344" i="25"/>
  <c r="CB344" i="25"/>
  <c r="CC343" i="25"/>
  <c r="CB343" i="25"/>
  <c r="CC342" i="25"/>
  <c r="CB342" i="25"/>
  <c r="CC341" i="25"/>
  <c r="CB341" i="25"/>
  <c r="CC340" i="25"/>
  <c r="CB340" i="25"/>
  <c r="CC339" i="25"/>
  <c r="CB339" i="25"/>
  <c r="CC338" i="25"/>
  <c r="CB338" i="25"/>
  <c r="CC337" i="25"/>
  <c r="CB337" i="25"/>
  <c r="CC336" i="25"/>
  <c r="CB336" i="25"/>
  <c r="CC335" i="25"/>
  <c r="CB335" i="25"/>
  <c r="CC334" i="25"/>
  <c r="CB334" i="25"/>
  <c r="CC333" i="25"/>
  <c r="CB333" i="25"/>
  <c r="CC332" i="25"/>
  <c r="CB332" i="25"/>
  <c r="CC331" i="25"/>
  <c r="CB331" i="25"/>
  <c r="CC330" i="25"/>
  <c r="CB330" i="25"/>
  <c r="CC329" i="25"/>
  <c r="CB329" i="25"/>
  <c r="CC328" i="25"/>
  <c r="CB328" i="25"/>
  <c r="CC327" i="25"/>
  <c r="CB327" i="25"/>
  <c r="CC326" i="25"/>
  <c r="CB326" i="25"/>
  <c r="CC325" i="25"/>
  <c r="CB325" i="25"/>
  <c r="CC324" i="25"/>
  <c r="CB324" i="25"/>
  <c r="CC323" i="25"/>
  <c r="CB323" i="25"/>
  <c r="CC322" i="25"/>
  <c r="CB322" i="25"/>
  <c r="CC321" i="25"/>
  <c r="CB321" i="25"/>
  <c r="CC485" i="24"/>
  <c r="CB485" i="24"/>
  <c r="CC484" i="24"/>
  <c r="CB484" i="24"/>
  <c r="CC483" i="24"/>
  <c r="CB483" i="24"/>
  <c r="CC482" i="24"/>
  <c r="CB482" i="24"/>
  <c r="CC481" i="24"/>
  <c r="CB481" i="24"/>
  <c r="CC480" i="24"/>
  <c r="CB480" i="24"/>
  <c r="CC479" i="24"/>
  <c r="CB479" i="24"/>
  <c r="CC478" i="24"/>
  <c r="CB478" i="24"/>
  <c r="CC477" i="24"/>
  <c r="CB477" i="24"/>
  <c r="CC476" i="24"/>
  <c r="CB476" i="24"/>
  <c r="CC475" i="24"/>
  <c r="CB475" i="24"/>
  <c r="CC474" i="24"/>
  <c r="CB474" i="24"/>
  <c r="CC473" i="24"/>
  <c r="CB473" i="24"/>
  <c r="CC472" i="24"/>
  <c r="CB472" i="24"/>
  <c r="CC471" i="24"/>
  <c r="CB471" i="24"/>
  <c r="CC470" i="24"/>
  <c r="CB470" i="24"/>
  <c r="CC469" i="24"/>
  <c r="CB469" i="24"/>
  <c r="CC468" i="24"/>
  <c r="CB468" i="24"/>
  <c r="CC467" i="24"/>
  <c r="CB467" i="24"/>
  <c r="CC466" i="24"/>
  <c r="CB466" i="24"/>
  <c r="CC465" i="24"/>
  <c r="CB465" i="24"/>
  <c r="CC464" i="24"/>
  <c r="CB464" i="24"/>
  <c r="CC463" i="24"/>
  <c r="CB463" i="24"/>
  <c r="CC462" i="24"/>
  <c r="CB462" i="24"/>
  <c r="CC461" i="24"/>
  <c r="CB461" i="24"/>
  <c r="CC460" i="24"/>
  <c r="CB460" i="24"/>
  <c r="CC459" i="24"/>
  <c r="CB459" i="24"/>
  <c r="CC458" i="24"/>
  <c r="CB458" i="24"/>
  <c r="CC457" i="24"/>
  <c r="CB457" i="24"/>
  <c r="CC456" i="24"/>
  <c r="CB456" i="24"/>
  <c r="CC455" i="24"/>
  <c r="CB455" i="24"/>
  <c r="CC454" i="24"/>
  <c r="CB454" i="24"/>
  <c r="CC453" i="24"/>
  <c r="CB453" i="24"/>
  <c r="CC452" i="24"/>
  <c r="CB452" i="24"/>
  <c r="CC451" i="24"/>
  <c r="CB451" i="24"/>
  <c r="CC450" i="24"/>
  <c r="CB450" i="24"/>
  <c r="CC449" i="24"/>
  <c r="CB449" i="24"/>
  <c r="CC448" i="24"/>
  <c r="CB448" i="24"/>
  <c r="CC447" i="24"/>
  <c r="CB447" i="24"/>
  <c r="CC446" i="24"/>
  <c r="CB446" i="24"/>
  <c r="CC445" i="24"/>
  <c r="CB445" i="24"/>
  <c r="CC444" i="24"/>
  <c r="CB444" i="24"/>
  <c r="CC443" i="24"/>
  <c r="CB443" i="24"/>
  <c r="CC442" i="24"/>
  <c r="CB442" i="24"/>
  <c r="CC441" i="24"/>
  <c r="CB441" i="24"/>
  <c r="CC440" i="24"/>
  <c r="CB440" i="24"/>
  <c r="CC439" i="24"/>
  <c r="CB439" i="24"/>
  <c r="CC438" i="24"/>
  <c r="CB438" i="24"/>
  <c r="CC437" i="24"/>
  <c r="CB437" i="24"/>
  <c r="CC436" i="24"/>
  <c r="CB436" i="24"/>
  <c r="CC435" i="24"/>
  <c r="CB435" i="24"/>
  <c r="CC434" i="24"/>
  <c r="CB434" i="24"/>
  <c r="CC433" i="24"/>
  <c r="CB433" i="24"/>
  <c r="CC432" i="24"/>
  <c r="CB432" i="24"/>
  <c r="CC431" i="24"/>
  <c r="CB431" i="24"/>
  <c r="CC430" i="24"/>
  <c r="CB430" i="24"/>
  <c r="CC429" i="24"/>
  <c r="CB429" i="24"/>
  <c r="CC428" i="24"/>
  <c r="CB428" i="24"/>
  <c r="CC427" i="24"/>
  <c r="CB427" i="24"/>
  <c r="CC426" i="24"/>
  <c r="CB426" i="24"/>
  <c r="CC425" i="24"/>
  <c r="CB425" i="24"/>
  <c r="CC424" i="24"/>
  <c r="CB424" i="24"/>
  <c r="CC423" i="24"/>
  <c r="CB423" i="24"/>
  <c r="CC422" i="24"/>
  <c r="CB422" i="24"/>
  <c r="CC421" i="24"/>
  <c r="CB421" i="24"/>
  <c r="CC420" i="24"/>
  <c r="CB420" i="24"/>
  <c r="CC419" i="24"/>
  <c r="CB419" i="24"/>
  <c r="CC418" i="24"/>
  <c r="CB418" i="24"/>
  <c r="CC417" i="24"/>
  <c r="CB417" i="24"/>
  <c r="CC416" i="24"/>
  <c r="CB416" i="24"/>
  <c r="CC415" i="24"/>
  <c r="CB415" i="24"/>
  <c r="CC414" i="24"/>
  <c r="CB414" i="24"/>
  <c r="CC413" i="24"/>
  <c r="CB413" i="24"/>
  <c r="CC412" i="24"/>
  <c r="CB412" i="24"/>
  <c r="CC411" i="24"/>
  <c r="CB411" i="24"/>
  <c r="CC410" i="24"/>
  <c r="CB410" i="24"/>
  <c r="CC409" i="24"/>
  <c r="CB409" i="24"/>
  <c r="CC408" i="24"/>
  <c r="CB408" i="24"/>
  <c r="CC407" i="24"/>
  <c r="CB407" i="24"/>
  <c r="CC406" i="24"/>
  <c r="CB406" i="24"/>
  <c r="CC405" i="24"/>
  <c r="CB405" i="24"/>
  <c r="CC404" i="24"/>
  <c r="CB404" i="24"/>
  <c r="CC403" i="24"/>
  <c r="CB403" i="24"/>
  <c r="CC402" i="24"/>
  <c r="CB402" i="24"/>
  <c r="CC401" i="24"/>
  <c r="CB401" i="24"/>
  <c r="CC400" i="24"/>
  <c r="CB400" i="24"/>
  <c r="CC399" i="24"/>
  <c r="CB399" i="24"/>
  <c r="CC398" i="24"/>
  <c r="CB398" i="24"/>
  <c r="CC397" i="24"/>
  <c r="CB397" i="24"/>
  <c r="CC396" i="24"/>
  <c r="CB396" i="24"/>
  <c r="CC395" i="24"/>
  <c r="CB395" i="24"/>
  <c r="CC394" i="24"/>
  <c r="CB394" i="24"/>
  <c r="CC393" i="24"/>
  <c r="CB393" i="24"/>
  <c r="CC392" i="24"/>
  <c r="CB392" i="24"/>
  <c r="CC391" i="24"/>
  <c r="CB391" i="24"/>
  <c r="CC390" i="24"/>
  <c r="CB390" i="24"/>
  <c r="CC389" i="24"/>
  <c r="CB389" i="24"/>
  <c r="CC388" i="24"/>
  <c r="CB388" i="24"/>
  <c r="CC387" i="24"/>
  <c r="CB387" i="24"/>
  <c r="CC386" i="24"/>
  <c r="CB386" i="24"/>
  <c r="CC385" i="24"/>
  <c r="CB385" i="24"/>
  <c r="CC384" i="24"/>
  <c r="CB384" i="24"/>
  <c r="CC383" i="24"/>
  <c r="CB383" i="24"/>
  <c r="CC382" i="24"/>
  <c r="CB382" i="24"/>
  <c r="CC381" i="24"/>
  <c r="CB381" i="24"/>
  <c r="CC380" i="24"/>
  <c r="CB380" i="24"/>
  <c r="CC379" i="24"/>
  <c r="CB379" i="24"/>
  <c r="CC378" i="24"/>
  <c r="CB378" i="24"/>
  <c r="CC377" i="24"/>
  <c r="CB377" i="24"/>
  <c r="CC376" i="24"/>
  <c r="CB376" i="24"/>
  <c r="CC375" i="24"/>
  <c r="CB375" i="24"/>
  <c r="CC374" i="24"/>
  <c r="CB374" i="24"/>
  <c r="CC373" i="24"/>
  <c r="CB373" i="24"/>
  <c r="CC372" i="24"/>
  <c r="CB372" i="24"/>
  <c r="CC371" i="24"/>
  <c r="CB371" i="24"/>
  <c r="CC370" i="24"/>
  <c r="CB370" i="24"/>
  <c r="CC369" i="24"/>
  <c r="CB369" i="24"/>
  <c r="CC368" i="24"/>
  <c r="CB368" i="24"/>
  <c r="CC367" i="24"/>
  <c r="CB367" i="24"/>
  <c r="CC366" i="24"/>
  <c r="CB366" i="24"/>
  <c r="CC365" i="24"/>
  <c r="CB365" i="24"/>
  <c r="CC364" i="24"/>
  <c r="CB364" i="24"/>
  <c r="CC363" i="24"/>
  <c r="CB363" i="24"/>
  <c r="CC362" i="24"/>
  <c r="CB362" i="24"/>
  <c r="CC361" i="24"/>
  <c r="CB361" i="24"/>
  <c r="CC360" i="24"/>
  <c r="CB360" i="24"/>
  <c r="CC359" i="24"/>
  <c r="CB359" i="24"/>
  <c r="CC358" i="24"/>
  <c r="CB358" i="24"/>
  <c r="CC357" i="24"/>
  <c r="CB357" i="24"/>
  <c r="CC356" i="24"/>
  <c r="CB356" i="24"/>
  <c r="CC355" i="24"/>
  <c r="CB355" i="24"/>
  <c r="CC354" i="24"/>
  <c r="CB354" i="24"/>
  <c r="CC353" i="24"/>
  <c r="CB353" i="24"/>
  <c r="CC352" i="24"/>
  <c r="CB352" i="24"/>
  <c r="CC351" i="24"/>
  <c r="CB351" i="24"/>
  <c r="CC350" i="24"/>
  <c r="CB350" i="24"/>
  <c r="CC349" i="24"/>
  <c r="CB349" i="24"/>
  <c r="CC348" i="24"/>
  <c r="CB348" i="24"/>
  <c r="CC347" i="24"/>
  <c r="CB347" i="24"/>
  <c r="CC346" i="24"/>
  <c r="CB346" i="24"/>
  <c r="CC345" i="24"/>
  <c r="CB345" i="24"/>
  <c r="CC344" i="24"/>
  <c r="CB344" i="24"/>
  <c r="CC343" i="24"/>
  <c r="CB343" i="24"/>
  <c r="CC342" i="24"/>
  <c r="CB342" i="24"/>
  <c r="CC341" i="24"/>
  <c r="CB341" i="24"/>
  <c r="CC340" i="24"/>
  <c r="CB340" i="24"/>
  <c r="CC339" i="24"/>
  <c r="CB339" i="24"/>
  <c r="CC338" i="24"/>
  <c r="CB338" i="24"/>
  <c r="CC337" i="24"/>
  <c r="CB337" i="24"/>
  <c r="CC336" i="24"/>
  <c r="CB336" i="24"/>
  <c r="CC335" i="24"/>
  <c r="CB335" i="24"/>
  <c r="CC334" i="24"/>
  <c r="CB334" i="24"/>
  <c r="CC333" i="24"/>
  <c r="CB333" i="24"/>
  <c r="CC332" i="24"/>
  <c r="CB332" i="24"/>
  <c r="CC331" i="24"/>
  <c r="CB331" i="24"/>
  <c r="CC330" i="24"/>
  <c r="CB330" i="24"/>
  <c r="CC329" i="24"/>
  <c r="CB329" i="24"/>
  <c r="CC328" i="24"/>
  <c r="CB328" i="24"/>
  <c r="CC327" i="24"/>
  <c r="CB327" i="24"/>
  <c r="CC326" i="24"/>
  <c r="CB326" i="24"/>
  <c r="CC325" i="24"/>
  <c r="CB325" i="24"/>
  <c r="CC324" i="24"/>
  <c r="CB324" i="24"/>
  <c r="CC323" i="24"/>
  <c r="CB323" i="24"/>
  <c r="CC322" i="24"/>
  <c r="CB322" i="24"/>
  <c r="CC321" i="24"/>
  <c r="CB321" i="24"/>
  <c r="CB322" i="23"/>
  <c r="CC322" i="23"/>
  <c r="CB323" i="23"/>
  <c r="CC323" i="23"/>
  <c r="CB324" i="23"/>
  <c r="CC324" i="23"/>
  <c r="CB325" i="23"/>
  <c r="CC325" i="23"/>
  <c r="CB326" i="23"/>
  <c r="CC326" i="23"/>
  <c r="CB327" i="23"/>
  <c r="CC327" i="23"/>
  <c r="CB328" i="23"/>
  <c r="CC328" i="23"/>
  <c r="CB329" i="23"/>
  <c r="CC329" i="23"/>
  <c r="CB330" i="23"/>
  <c r="CC330" i="23"/>
  <c r="CB331" i="23"/>
  <c r="CC331" i="23"/>
  <c r="CB332" i="23"/>
  <c r="CC332" i="23"/>
  <c r="CB333" i="23"/>
  <c r="CC333" i="23"/>
  <c r="CB334" i="23"/>
  <c r="CC334" i="23"/>
  <c r="CB335" i="23"/>
  <c r="CC335" i="23"/>
  <c r="CB336" i="23"/>
  <c r="CC336" i="23"/>
  <c r="CB337" i="23"/>
  <c r="CC337" i="23"/>
  <c r="CB338" i="23"/>
  <c r="CC338" i="23"/>
  <c r="CB339" i="23"/>
  <c r="CC339" i="23"/>
  <c r="CB340" i="23"/>
  <c r="CC340" i="23"/>
  <c r="CB341" i="23"/>
  <c r="CC341" i="23"/>
  <c r="CB342" i="23"/>
  <c r="CC342" i="23"/>
  <c r="CB343" i="23"/>
  <c r="CC343" i="23"/>
  <c r="CB344" i="23"/>
  <c r="CC344" i="23"/>
  <c r="CB345" i="23"/>
  <c r="CC345" i="23"/>
  <c r="CB346" i="23"/>
  <c r="CC346" i="23"/>
  <c r="CB347" i="23"/>
  <c r="CC347" i="23"/>
  <c r="CB348" i="23"/>
  <c r="CC348" i="23"/>
  <c r="CB349" i="23"/>
  <c r="CC349" i="23"/>
  <c r="CB350" i="23"/>
  <c r="CC350" i="23"/>
  <c r="CB351" i="23"/>
  <c r="CC351" i="23"/>
  <c r="CB352" i="23"/>
  <c r="CC352" i="23"/>
  <c r="CB353" i="23"/>
  <c r="CC353" i="23"/>
  <c r="CB354" i="23"/>
  <c r="CC354" i="23"/>
  <c r="CB355" i="23"/>
  <c r="CC355" i="23"/>
  <c r="CB356" i="23"/>
  <c r="CC356" i="23"/>
  <c r="CB357" i="23"/>
  <c r="CC357" i="23"/>
  <c r="CB358" i="23"/>
  <c r="CC358" i="23"/>
  <c r="CB359" i="23"/>
  <c r="CC359" i="23"/>
  <c r="CB360" i="23"/>
  <c r="CC360" i="23"/>
  <c r="CB361" i="23"/>
  <c r="CC361" i="23"/>
  <c r="CB362" i="23"/>
  <c r="CC362" i="23"/>
  <c r="CB363" i="23"/>
  <c r="CC363" i="23"/>
  <c r="CB364" i="23"/>
  <c r="CC364" i="23"/>
  <c r="CB365" i="23"/>
  <c r="CC365" i="23"/>
  <c r="CB366" i="23"/>
  <c r="CC366" i="23"/>
  <c r="CB367" i="23"/>
  <c r="CC367" i="23"/>
  <c r="CB368" i="23"/>
  <c r="CC368" i="23"/>
  <c r="CB369" i="23"/>
  <c r="CC369" i="23"/>
  <c r="CB370" i="23"/>
  <c r="CC370" i="23"/>
  <c r="CB371" i="23"/>
  <c r="CC371" i="23"/>
  <c r="CB372" i="23"/>
  <c r="CC372" i="23"/>
  <c r="CB373" i="23"/>
  <c r="CC373" i="23"/>
  <c r="CB374" i="23"/>
  <c r="CC374" i="23"/>
  <c r="CB375" i="23"/>
  <c r="CC375" i="23"/>
  <c r="CB376" i="23"/>
  <c r="CC376" i="23"/>
  <c r="CB377" i="23"/>
  <c r="CC377" i="23"/>
  <c r="CB378" i="23"/>
  <c r="CC378" i="23"/>
  <c r="CB379" i="23"/>
  <c r="CC379" i="23"/>
  <c r="CB380" i="23"/>
  <c r="CC380" i="23"/>
  <c r="CB381" i="23"/>
  <c r="CC381" i="23"/>
  <c r="CB382" i="23"/>
  <c r="CC382" i="23"/>
  <c r="CB383" i="23"/>
  <c r="CC383" i="23"/>
  <c r="CB384" i="23"/>
  <c r="CC384" i="23"/>
  <c r="CB385" i="23"/>
  <c r="CC385" i="23"/>
  <c r="CB386" i="23"/>
  <c r="CC386" i="23"/>
  <c r="CB387" i="23"/>
  <c r="CC387" i="23"/>
  <c r="CB388" i="23"/>
  <c r="CC388" i="23"/>
  <c r="CB389" i="23"/>
  <c r="CC389" i="23"/>
  <c r="CB390" i="23"/>
  <c r="CC390" i="23"/>
  <c r="CB391" i="23"/>
  <c r="CC391" i="23"/>
  <c r="CB392" i="23"/>
  <c r="CC392" i="23"/>
  <c r="CB393" i="23"/>
  <c r="CC393" i="23"/>
  <c r="CB394" i="23"/>
  <c r="CC394" i="23"/>
  <c r="CB395" i="23"/>
  <c r="CC395" i="23"/>
  <c r="CB396" i="23"/>
  <c r="CC396" i="23"/>
  <c r="CB397" i="23"/>
  <c r="CC397" i="23"/>
  <c r="CB398" i="23"/>
  <c r="CC398" i="23"/>
  <c r="CB399" i="23"/>
  <c r="CC399" i="23"/>
  <c r="CB400" i="23"/>
  <c r="CC400" i="23"/>
  <c r="CB401" i="23"/>
  <c r="CC401" i="23"/>
  <c r="CB402" i="23"/>
  <c r="CC402" i="23"/>
  <c r="CB403" i="23"/>
  <c r="CC403" i="23"/>
  <c r="CB404" i="23"/>
  <c r="CC404" i="23"/>
  <c r="CB405" i="23"/>
  <c r="CC405" i="23"/>
  <c r="CB406" i="23"/>
  <c r="CC406" i="23"/>
  <c r="CB407" i="23"/>
  <c r="CC407" i="23"/>
  <c r="CB408" i="23"/>
  <c r="CC408" i="23"/>
  <c r="CB409" i="23"/>
  <c r="CC409" i="23"/>
  <c r="CB410" i="23"/>
  <c r="CC410" i="23"/>
  <c r="CB411" i="23"/>
  <c r="CC411" i="23"/>
  <c r="CB412" i="23"/>
  <c r="CC412" i="23"/>
  <c r="CB413" i="23"/>
  <c r="CC413" i="23"/>
  <c r="CB414" i="23"/>
  <c r="CC414" i="23"/>
  <c r="CB415" i="23"/>
  <c r="CC415" i="23"/>
  <c r="CB416" i="23"/>
  <c r="CC416" i="23"/>
  <c r="CB417" i="23"/>
  <c r="CC417" i="23"/>
  <c r="CB418" i="23"/>
  <c r="CC418" i="23"/>
  <c r="CB419" i="23"/>
  <c r="CC419" i="23"/>
  <c r="CB420" i="23"/>
  <c r="CC420" i="23"/>
  <c r="CB421" i="23"/>
  <c r="CC421" i="23"/>
  <c r="CB422" i="23"/>
  <c r="CC422" i="23"/>
  <c r="CB423" i="23"/>
  <c r="CC423" i="23"/>
  <c r="CB424" i="23"/>
  <c r="CC424" i="23"/>
  <c r="CB425" i="23"/>
  <c r="CC425" i="23"/>
  <c r="CB426" i="23"/>
  <c r="CC426" i="23"/>
  <c r="CB427" i="23"/>
  <c r="CC427" i="23"/>
  <c r="CB428" i="23"/>
  <c r="CC428" i="23"/>
  <c r="CB429" i="23"/>
  <c r="CC429" i="23"/>
  <c r="CB430" i="23"/>
  <c r="CC430" i="23"/>
  <c r="CB431" i="23"/>
  <c r="CC431" i="23"/>
  <c r="CB432" i="23"/>
  <c r="CC432" i="23"/>
  <c r="CB433" i="23"/>
  <c r="CC433" i="23"/>
  <c r="CB434" i="23"/>
  <c r="CC434" i="23"/>
  <c r="CB435" i="23"/>
  <c r="CC435" i="23"/>
  <c r="CB436" i="23"/>
  <c r="CC436" i="23"/>
  <c r="CB437" i="23"/>
  <c r="CC437" i="23"/>
  <c r="CB438" i="23"/>
  <c r="CC438" i="23"/>
  <c r="CB439" i="23"/>
  <c r="CC439" i="23"/>
  <c r="CB440" i="23"/>
  <c r="CC440" i="23"/>
  <c r="CB441" i="23"/>
  <c r="CC441" i="23"/>
  <c r="CB442" i="23"/>
  <c r="CC442" i="23"/>
  <c r="CB443" i="23"/>
  <c r="CC443" i="23"/>
  <c r="CB444" i="23"/>
  <c r="CC444" i="23"/>
  <c r="CB445" i="23"/>
  <c r="CC445" i="23"/>
  <c r="CB446" i="23"/>
  <c r="CC446" i="23"/>
  <c r="CB447" i="23"/>
  <c r="CC447" i="23"/>
  <c r="CB448" i="23"/>
  <c r="CC448" i="23"/>
  <c r="CB449" i="23"/>
  <c r="CC449" i="23"/>
  <c r="CB450" i="23"/>
  <c r="CC450" i="23"/>
  <c r="CB451" i="23"/>
  <c r="CC451" i="23"/>
  <c r="CB452" i="23"/>
  <c r="CC452" i="23"/>
  <c r="CB453" i="23"/>
  <c r="CC453" i="23"/>
  <c r="CB454" i="23"/>
  <c r="CC454" i="23"/>
  <c r="CB455" i="23"/>
  <c r="CC455" i="23"/>
  <c r="CB456" i="23"/>
  <c r="CC456" i="23"/>
  <c r="CB457" i="23"/>
  <c r="CC457" i="23"/>
  <c r="CB458" i="23"/>
  <c r="CC458" i="23"/>
  <c r="CB459" i="23"/>
  <c r="CC459" i="23"/>
  <c r="CB460" i="23"/>
  <c r="CC460" i="23"/>
  <c r="CB461" i="23"/>
  <c r="CC461" i="23"/>
  <c r="CB462" i="23"/>
  <c r="CC462" i="23"/>
  <c r="CB463" i="23"/>
  <c r="CC463" i="23"/>
  <c r="CB464" i="23"/>
  <c r="CC464" i="23"/>
  <c r="CB465" i="23"/>
  <c r="CC465" i="23"/>
  <c r="CB466" i="23"/>
  <c r="CC466" i="23"/>
  <c r="CB467" i="23"/>
  <c r="CC467" i="23"/>
  <c r="CB468" i="23"/>
  <c r="CC468" i="23"/>
  <c r="CB469" i="23"/>
  <c r="CC469" i="23"/>
  <c r="CB470" i="23"/>
  <c r="CC470" i="23"/>
  <c r="CB471" i="23"/>
  <c r="CC471" i="23"/>
  <c r="CB472" i="23"/>
  <c r="CC472" i="23"/>
  <c r="CB473" i="23"/>
  <c r="CC473" i="23"/>
  <c r="CB474" i="23"/>
  <c r="CC474" i="23"/>
  <c r="CB475" i="23"/>
  <c r="CC475" i="23"/>
  <c r="CB476" i="23"/>
  <c r="CC476" i="23"/>
  <c r="CB477" i="23"/>
  <c r="CC477" i="23"/>
  <c r="CB478" i="23"/>
  <c r="CC478" i="23"/>
  <c r="CB479" i="23"/>
  <c r="CC479" i="23"/>
  <c r="CB480" i="23"/>
  <c r="CC480" i="23"/>
  <c r="CB481" i="23"/>
  <c r="CC481" i="23"/>
  <c r="CB482" i="23"/>
  <c r="CC482" i="23"/>
  <c r="CB483" i="23"/>
  <c r="CC483" i="23"/>
  <c r="CB484" i="23"/>
  <c r="CC484" i="23"/>
  <c r="CB485" i="23"/>
  <c r="CC485" i="23"/>
  <c r="CC321" i="23"/>
  <c r="CB321" i="23"/>
  <c r="BC524" i="24"/>
  <c r="BK550" i="27"/>
  <c r="BI550" i="27"/>
  <c r="BK549" i="27"/>
  <c r="BI549" i="27"/>
  <c r="BK548" i="27"/>
  <c r="BI548" i="27"/>
  <c r="BK547" i="27"/>
  <c r="BI547" i="27"/>
  <c r="BK546" i="27"/>
  <c r="BI546" i="27"/>
  <c r="BK545" i="27"/>
  <c r="BI545" i="27"/>
  <c r="BK544" i="27"/>
  <c r="BI544" i="27"/>
  <c r="BH544" i="27"/>
  <c r="G265" i="27" s="1"/>
  <c r="BK543" i="27"/>
  <c r="BI543" i="27"/>
  <c r="BK542" i="27"/>
  <c r="BI542" i="27"/>
  <c r="BK541" i="27"/>
  <c r="BI541" i="27"/>
  <c r="BJ540" i="27"/>
  <c r="BJ542" i="27" s="1"/>
  <c r="BC524" i="27"/>
  <c r="BQ315" i="27" s="1"/>
  <c r="E4" i="28" s="1"/>
  <c r="BQ316" i="27"/>
  <c r="E5" i="28" s="1"/>
  <c r="F269" i="27"/>
  <c r="E269" i="27"/>
  <c r="C269" i="27"/>
  <c r="F268" i="27"/>
  <c r="E268" i="27"/>
  <c r="C268" i="27"/>
  <c r="F267" i="27"/>
  <c r="E267" i="27"/>
  <c r="C267" i="27"/>
  <c r="B263" i="27"/>
  <c r="B262" i="27"/>
  <c r="B255" i="27"/>
  <c r="F253" i="27"/>
  <c r="C253" i="27"/>
  <c r="L113" i="27"/>
  <c r="K113" i="27"/>
  <c r="E113" i="27"/>
  <c r="M113" i="27" s="1"/>
  <c r="L112" i="27"/>
  <c r="K112" i="27"/>
  <c r="E112" i="27"/>
  <c r="M112" i="27" s="1"/>
  <c r="L111" i="27"/>
  <c r="K111" i="27"/>
  <c r="E111" i="27"/>
  <c r="M111" i="27" s="1"/>
  <c r="L110" i="27"/>
  <c r="K110" i="27"/>
  <c r="E110" i="27"/>
  <c r="M110" i="27" s="1"/>
  <c r="L109" i="27"/>
  <c r="K109" i="27"/>
  <c r="E109" i="27"/>
  <c r="M109" i="27" s="1"/>
  <c r="L108" i="27"/>
  <c r="K108" i="27"/>
  <c r="E108" i="27"/>
  <c r="M108" i="27" s="1"/>
  <c r="L107" i="27"/>
  <c r="K107" i="27"/>
  <c r="E107" i="27"/>
  <c r="M107" i="27" s="1"/>
  <c r="L106" i="27"/>
  <c r="K106" i="27"/>
  <c r="E106" i="27"/>
  <c r="M106" i="27" s="1"/>
  <c r="L105" i="27"/>
  <c r="K105" i="27"/>
  <c r="E105" i="27"/>
  <c r="M105" i="27" s="1"/>
  <c r="L104" i="27"/>
  <c r="K104" i="27"/>
  <c r="E104" i="27"/>
  <c r="M104" i="27" s="1"/>
  <c r="L103" i="27"/>
  <c r="K103" i="27"/>
  <c r="E103" i="27"/>
  <c r="M103" i="27" s="1"/>
  <c r="L102" i="27"/>
  <c r="K102" i="27"/>
  <c r="E102" i="27"/>
  <c r="M102" i="27" s="1"/>
  <c r="L101" i="27"/>
  <c r="K101" i="27"/>
  <c r="E101" i="27"/>
  <c r="M101" i="27" s="1"/>
  <c r="L100" i="27"/>
  <c r="K100" i="27"/>
  <c r="E100" i="27"/>
  <c r="M100" i="27" s="1"/>
  <c r="L99" i="27"/>
  <c r="K99" i="27"/>
  <c r="E99" i="27"/>
  <c r="M99" i="27" s="1"/>
  <c r="L98" i="27"/>
  <c r="K98" i="27"/>
  <c r="E98" i="27"/>
  <c r="M98" i="27" s="1"/>
  <c r="L97" i="27"/>
  <c r="K97" i="27"/>
  <c r="E97" i="27"/>
  <c r="M97" i="27" s="1"/>
  <c r="L96" i="27"/>
  <c r="K96" i="27"/>
  <c r="E96" i="27"/>
  <c r="M96" i="27" s="1"/>
  <c r="L95" i="27"/>
  <c r="K95" i="27"/>
  <c r="E95" i="27"/>
  <c r="M95" i="27" s="1"/>
  <c r="L94" i="27"/>
  <c r="K94" i="27"/>
  <c r="E94" i="27"/>
  <c r="M94" i="27" s="1"/>
  <c r="BK550" i="26"/>
  <c r="BI550" i="26"/>
  <c r="BK549" i="26"/>
  <c r="BI549" i="26"/>
  <c r="BK548" i="26"/>
  <c r="BI548" i="26"/>
  <c r="BK547" i="26"/>
  <c r="BI547" i="26"/>
  <c r="BK546" i="26"/>
  <c r="BI546" i="26"/>
  <c r="BK545" i="26"/>
  <c r="BI545" i="26"/>
  <c r="BK544" i="26"/>
  <c r="BI544" i="26"/>
  <c r="BH544" i="26"/>
  <c r="G265" i="26" s="1"/>
  <c r="BK543" i="26"/>
  <c r="BI543" i="26"/>
  <c r="BK542" i="26"/>
  <c r="BI542" i="26"/>
  <c r="BK541" i="26"/>
  <c r="BI541" i="26"/>
  <c r="BJ540" i="26"/>
  <c r="BJ542" i="26" s="1"/>
  <c r="BC524" i="26"/>
  <c r="BQ316" i="26"/>
  <c r="F269" i="26"/>
  <c r="E269" i="26"/>
  <c r="F268" i="26"/>
  <c r="E268" i="26"/>
  <c r="C268" i="26"/>
  <c r="F267" i="26"/>
  <c r="E267" i="26"/>
  <c r="B263" i="26"/>
  <c r="B262" i="26"/>
  <c r="B255" i="26"/>
  <c r="F253" i="26"/>
  <c r="C253" i="26"/>
  <c r="L113" i="26"/>
  <c r="K113" i="26"/>
  <c r="E113" i="26"/>
  <c r="M113" i="26" s="1"/>
  <c r="L112" i="26"/>
  <c r="K112" i="26"/>
  <c r="E112" i="26"/>
  <c r="M112" i="26" s="1"/>
  <c r="L111" i="26"/>
  <c r="K111" i="26"/>
  <c r="E111" i="26"/>
  <c r="M111" i="26" s="1"/>
  <c r="L110" i="26"/>
  <c r="K110" i="26"/>
  <c r="E110" i="26"/>
  <c r="M110" i="26" s="1"/>
  <c r="L109" i="26"/>
  <c r="K109" i="26"/>
  <c r="E109" i="26"/>
  <c r="M109" i="26" s="1"/>
  <c r="L108" i="26"/>
  <c r="K108" i="26"/>
  <c r="E108" i="26"/>
  <c r="M108" i="26" s="1"/>
  <c r="L107" i="26"/>
  <c r="K107" i="26"/>
  <c r="E107" i="26"/>
  <c r="M107" i="26" s="1"/>
  <c r="L106" i="26"/>
  <c r="K106" i="26"/>
  <c r="E106" i="26"/>
  <c r="M106" i="26"/>
  <c r="L105" i="26"/>
  <c r="K105" i="26"/>
  <c r="E105" i="26"/>
  <c r="M105" i="26"/>
  <c r="L104" i="26"/>
  <c r="K104" i="26"/>
  <c r="E104" i="26"/>
  <c r="M104" i="26"/>
  <c r="L103" i="26"/>
  <c r="K103" i="26"/>
  <c r="E103" i="26"/>
  <c r="M103" i="26" s="1"/>
  <c r="L102" i="26"/>
  <c r="K102" i="26"/>
  <c r="E102" i="26"/>
  <c r="M102" i="26" s="1"/>
  <c r="L101" i="26"/>
  <c r="K101" i="26"/>
  <c r="E101" i="26"/>
  <c r="M101" i="26" s="1"/>
  <c r="L100" i="26"/>
  <c r="K100" i="26"/>
  <c r="E100" i="26"/>
  <c r="M100" i="26" s="1"/>
  <c r="L99" i="26"/>
  <c r="K99" i="26"/>
  <c r="E99" i="26"/>
  <c r="M99" i="26" s="1"/>
  <c r="L98" i="26"/>
  <c r="K98" i="26"/>
  <c r="E98" i="26"/>
  <c r="M98" i="26" s="1"/>
  <c r="L97" i="26"/>
  <c r="K97" i="26"/>
  <c r="E97" i="26"/>
  <c r="M97" i="26"/>
  <c r="L96" i="26"/>
  <c r="K96" i="26"/>
  <c r="E96" i="26"/>
  <c r="M96" i="26" s="1"/>
  <c r="L95" i="26"/>
  <c r="K95" i="26"/>
  <c r="E95" i="26"/>
  <c r="M95" i="26" s="1"/>
  <c r="L94" i="26"/>
  <c r="K94" i="26"/>
  <c r="B258" i="26" s="1"/>
  <c r="BQ314" i="26" s="1"/>
  <c r="E94" i="26"/>
  <c r="M94" i="26" s="1"/>
  <c r="BK550" i="25"/>
  <c r="BI550" i="25"/>
  <c r="BK549" i="25"/>
  <c r="BI549" i="25"/>
  <c r="BK548" i="25"/>
  <c r="BI548" i="25"/>
  <c r="BK547" i="25"/>
  <c r="BI547" i="25"/>
  <c r="BK546" i="25"/>
  <c r="BI546" i="25"/>
  <c r="BK545" i="25"/>
  <c r="BI545" i="25"/>
  <c r="BK544" i="25"/>
  <c r="BI544" i="25"/>
  <c r="BH544" i="25"/>
  <c r="G265" i="25" s="1"/>
  <c r="BK543" i="25"/>
  <c r="BI543" i="25"/>
  <c r="BK542" i="25"/>
  <c r="BI542" i="25"/>
  <c r="BK541" i="25"/>
  <c r="BI541" i="25"/>
  <c r="BJ540" i="25"/>
  <c r="BJ549" i="25" s="1"/>
  <c r="BC524" i="25"/>
  <c r="BQ315" i="25" s="1"/>
  <c r="BQ316" i="25"/>
  <c r="F269" i="25"/>
  <c r="E269" i="25"/>
  <c r="C269" i="25"/>
  <c r="F268" i="25"/>
  <c r="E268" i="25"/>
  <c r="C268" i="25"/>
  <c r="F267" i="25"/>
  <c r="E267" i="25"/>
  <c r="C267" i="25"/>
  <c r="B263" i="25"/>
  <c r="B262" i="25"/>
  <c r="B255" i="25"/>
  <c r="F253" i="25"/>
  <c r="C253" i="25"/>
  <c r="L113" i="25"/>
  <c r="K113" i="25"/>
  <c r="E113" i="25"/>
  <c r="M113" i="25" s="1"/>
  <c r="L112" i="25"/>
  <c r="K112" i="25"/>
  <c r="E112" i="25"/>
  <c r="M112" i="25" s="1"/>
  <c r="L111" i="25"/>
  <c r="K111" i="25"/>
  <c r="E111" i="25"/>
  <c r="M111" i="25" s="1"/>
  <c r="L110" i="25"/>
  <c r="K110" i="25"/>
  <c r="E110" i="25"/>
  <c r="M110" i="25" s="1"/>
  <c r="L109" i="25"/>
  <c r="K109" i="25"/>
  <c r="E109" i="25"/>
  <c r="M109" i="25" s="1"/>
  <c r="L108" i="25"/>
  <c r="K108" i="25"/>
  <c r="E108" i="25"/>
  <c r="M108" i="25" s="1"/>
  <c r="L107" i="25"/>
  <c r="K107" i="25"/>
  <c r="E107" i="25"/>
  <c r="M107" i="25" s="1"/>
  <c r="L106" i="25"/>
  <c r="K106" i="25"/>
  <c r="E106" i="25"/>
  <c r="M106" i="25" s="1"/>
  <c r="L105" i="25"/>
  <c r="K105" i="25"/>
  <c r="E105" i="25"/>
  <c r="M105" i="25" s="1"/>
  <c r="L104" i="25"/>
  <c r="K104" i="25"/>
  <c r="E104" i="25"/>
  <c r="M104" i="25" s="1"/>
  <c r="L103" i="25"/>
  <c r="K103" i="25"/>
  <c r="E103" i="25"/>
  <c r="M103" i="25" s="1"/>
  <c r="L102" i="25"/>
  <c r="K102" i="25"/>
  <c r="E102" i="25"/>
  <c r="M102" i="25" s="1"/>
  <c r="L101" i="25"/>
  <c r="K101" i="25"/>
  <c r="E101" i="25"/>
  <c r="M101" i="25" s="1"/>
  <c r="L100" i="25"/>
  <c r="K100" i="25"/>
  <c r="E100" i="25"/>
  <c r="M100" i="25" s="1"/>
  <c r="L99" i="25"/>
  <c r="K99" i="25"/>
  <c r="E99" i="25"/>
  <c r="M99" i="25" s="1"/>
  <c r="L98" i="25"/>
  <c r="K98" i="25"/>
  <c r="E98" i="25"/>
  <c r="M98" i="25" s="1"/>
  <c r="L97" i="25"/>
  <c r="K97" i="25"/>
  <c r="E97" i="25"/>
  <c r="M97" i="25" s="1"/>
  <c r="L96" i="25"/>
  <c r="K96" i="25"/>
  <c r="E96" i="25"/>
  <c r="M96" i="25" s="1"/>
  <c r="L95" i="25"/>
  <c r="K95" i="25"/>
  <c r="E95" i="25"/>
  <c r="M95" i="25" s="1"/>
  <c r="L94" i="25"/>
  <c r="K94" i="25"/>
  <c r="E94" i="25"/>
  <c r="M94" i="25" s="1"/>
  <c r="BK550" i="24"/>
  <c r="BI550" i="24"/>
  <c r="BK549" i="24"/>
  <c r="BI549" i="24"/>
  <c r="BK548" i="24"/>
  <c r="BI548" i="24"/>
  <c r="BK547" i="24"/>
  <c r="BI547" i="24"/>
  <c r="BK546" i="24"/>
  <c r="BI546" i="24"/>
  <c r="BK545" i="24"/>
  <c r="BI545" i="24"/>
  <c r="BK544" i="24"/>
  <c r="BI544" i="24"/>
  <c r="BH544" i="24"/>
  <c r="G265" i="24" s="1"/>
  <c r="BK543" i="24"/>
  <c r="BI543" i="24"/>
  <c r="BK542" i="24"/>
  <c r="BI542" i="24"/>
  <c r="BK541" i="24"/>
  <c r="BI541" i="24"/>
  <c r="BJ540" i="24"/>
  <c r="BJ549" i="24" s="1"/>
  <c r="F269" i="24"/>
  <c r="E269" i="24"/>
  <c r="C269" i="24"/>
  <c r="F268" i="24"/>
  <c r="E268" i="24"/>
  <c r="C268" i="24"/>
  <c r="F267" i="24"/>
  <c r="E267" i="24"/>
  <c r="C267" i="24"/>
  <c r="B263" i="24"/>
  <c r="B262" i="24"/>
  <c r="B255" i="24"/>
  <c r="F253" i="24"/>
  <c r="C253" i="24"/>
  <c r="L113" i="24"/>
  <c r="K113" i="24"/>
  <c r="E113" i="24"/>
  <c r="M113" i="24" s="1"/>
  <c r="L112" i="24"/>
  <c r="K112" i="24"/>
  <c r="E112" i="24"/>
  <c r="M112" i="24" s="1"/>
  <c r="L111" i="24"/>
  <c r="K111" i="24"/>
  <c r="E111" i="24"/>
  <c r="M111" i="24" s="1"/>
  <c r="L110" i="24"/>
  <c r="K110" i="24"/>
  <c r="E110" i="24"/>
  <c r="M110" i="24" s="1"/>
  <c r="L109" i="24"/>
  <c r="K109" i="24"/>
  <c r="E109" i="24"/>
  <c r="M109" i="24" s="1"/>
  <c r="L108" i="24"/>
  <c r="K108" i="24"/>
  <c r="E108" i="24"/>
  <c r="M108" i="24" s="1"/>
  <c r="L107" i="24"/>
  <c r="K107" i="24"/>
  <c r="E107" i="24"/>
  <c r="M107" i="24" s="1"/>
  <c r="L106" i="24"/>
  <c r="K106" i="24"/>
  <c r="E106" i="24"/>
  <c r="M106" i="24" s="1"/>
  <c r="L105" i="24"/>
  <c r="K105" i="24"/>
  <c r="E105" i="24"/>
  <c r="M105" i="24" s="1"/>
  <c r="L104" i="24"/>
  <c r="K104" i="24"/>
  <c r="E104" i="24"/>
  <c r="M104" i="24" s="1"/>
  <c r="L103" i="24"/>
  <c r="K103" i="24"/>
  <c r="E103" i="24"/>
  <c r="M103" i="24" s="1"/>
  <c r="L102" i="24"/>
  <c r="K102" i="24"/>
  <c r="E102" i="24"/>
  <c r="M102" i="24" s="1"/>
  <c r="L101" i="24"/>
  <c r="K101" i="24"/>
  <c r="E101" i="24"/>
  <c r="M101" i="24" s="1"/>
  <c r="L100" i="24"/>
  <c r="K100" i="24"/>
  <c r="E100" i="24"/>
  <c r="M100" i="24" s="1"/>
  <c r="L99" i="24"/>
  <c r="K99" i="24"/>
  <c r="E99" i="24"/>
  <c r="M99" i="24" s="1"/>
  <c r="L98" i="24"/>
  <c r="K98" i="24"/>
  <c r="E98" i="24"/>
  <c r="M98" i="24" s="1"/>
  <c r="L97" i="24"/>
  <c r="K97" i="24"/>
  <c r="E97" i="24"/>
  <c r="M97" i="24" s="1"/>
  <c r="L96" i="24"/>
  <c r="K96" i="24"/>
  <c r="E96" i="24"/>
  <c r="M96" i="24" s="1"/>
  <c r="L95" i="24"/>
  <c r="K95" i="24"/>
  <c r="E95" i="24"/>
  <c r="M95" i="24" s="1"/>
  <c r="L94" i="24"/>
  <c r="K94" i="24"/>
  <c r="E94" i="24"/>
  <c r="M94" i="24" s="1"/>
  <c r="BK550" i="23"/>
  <c r="BI550" i="23"/>
  <c r="BK549" i="23"/>
  <c r="BI549" i="23"/>
  <c r="BK548" i="23"/>
  <c r="BI548" i="23"/>
  <c r="BK547" i="23"/>
  <c r="BI547" i="23"/>
  <c r="BK546" i="23"/>
  <c r="BI546" i="23"/>
  <c r="BK545" i="23"/>
  <c r="BI545" i="23"/>
  <c r="BK544" i="23"/>
  <c r="BI544" i="23"/>
  <c r="BH544" i="23"/>
  <c r="G265" i="23" s="1"/>
  <c r="BK543" i="23"/>
  <c r="BI543" i="23"/>
  <c r="BK542" i="23"/>
  <c r="BI542" i="23"/>
  <c r="BK541" i="23"/>
  <c r="BI541" i="23"/>
  <c r="BJ540" i="23"/>
  <c r="BJ550" i="23" s="1"/>
  <c r="BC524" i="23"/>
  <c r="BQ315" i="23" s="1"/>
  <c r="F269" i="23"/>
  <c r="E269" i="23"/>
  <c r="C269" i="23"/>
  <c r="F268" i="23"/>
  <c r="E268" i="23"/>
  <c r="C268" i="23"/>
  <c r="F267" i="23"/>
  <c r="E267" i="23"/>
  <c r="C267" i="23"/>
  <c r="B263" i="23"/>
  <c r="B262" i="23"/>
  <c r="B255" i="23"/>
  <c r="F253" i="23"/>
  <c r="C253" i="23"/>
  <c r="L113" i="23"/>
  <c r="K113" i="23"/>
  <c r="E113" i="23"/>
  <c r="L112" i="23"/>
  <c r="K112" i="23"/>
  <c r="E112" i="23"/>
  <c r="M112" i="23" s="1"/>
  <c r="L111" i="23"/>
  <c r="K111" i="23"/>
  <c r="E111" i="23"/>
  <c r="M111" i="23" s="1"/>
  <c r="L110" i="23"/>
  <c r="K110" i="23"/>
  <c r="E110" i="23"/>
  <c r="M110" i="23" s="1"/>
  <c r="L109" i="23"/>
  <c r="K109" i="23"/>
  <c r="E109" i="23"/>
  <c r="M109" i="23" s="1"/>
  <c r="L108" i="23"/>
  <c r="K108" i="23"/>
  <c r="E108" i="23"/>
  <c r="M108" i="23" s="1"/>
  <c r="L107" i="23"/>
  <c r="K107" i="23"/>
  <c r="E107" i="23"/>
  <c r="M107" i="23" s="1"/>
  <c r="L106" i="23"/>
  <c r="K106" i="23"/>
  <c r="E106" i="23"/>
  <c r="M106" i="23" s="1"/>
  <c r="L105" i="23"/>
  <c r="K105" i="23"/>
  <c r="E105" i="23"/>
  <c r="M105" i="23" s="1"/>
  <c r="L104" i="23"/>
  <c r="K104" i="23"/>
  <c r="E104" i="23"/>
  <c r="M104" i="23" s="1"/>
  <c r="L103" i="23"/>
  <c r="K103" i="23"/>
  <c r="E103" i="23"/>
  <c r="M103" i="23" s="1"/>
  <c r="L102" i="23"/>
  <c r="K102" i="23"/>
  <c r="E102" i="23"/>
  <c r="M102" i="23" s="1"/>
  <c r="L101" i="23"/>
  <c r="K101" i="23"/>
  <c r="E101" i="23"/>
  <c r="M101" i="23" s="1"/>
  <c r="L100" i="23"/>
  <c r="K100" i="23"/>
  <c r="E100" i="23"/>
  <c r="M100" i="23" s="1"/>
  <c r="L99" i="23"/>
  <c r="K99" i="23"/>
  <c r="E99" i="23"/>
  <c r="M99" i="23" s="1"/>
  <c r="L98" i="23"/>
  <c r="K98" i="23"/>
  <c r="E98" i="23"/>
  <c r="M98" i="23" s="1"/>
  <c r="L97" i="23"/>
  <c r="K97" i="23"/>
  <c r="E97" i="23"/>
  <c r="M97" i="23" s="1"/>
  <c r="L96" i="23"/>
  <c r="K96" i="23"/>
  <c r="E96" i="23"/>
  <c r="M96" i="23" s="1"/>
  <c r="L95" i="23"/>
  <c r="K95" i="23"/>
  <c r="E95" i="23"/>
  <c r="M95" i="23" s="1"/>
  <c r="L94" i="23"/>
  <c r="K94" i="23"/>
  <c r="B258" i="23" s="1"/>
  <c r="B260" i="23" s="1"/>
  <c r="E94" i="23"/>
  <c r="BK550" i="22"/>
  <c r="BJ540" i="22"/>
  <c r="BJ550" i="22" s="1"/>
  <c r="BI550" i="22"/>
  <c r="BK549" i="22"/>
  <c r="BI549" i="22"/>
  <c r="BK548" i="22"/>
  <c r="BI548" i="22"/>
  <c r="BK547" i="22"/>
  <c r="BI547" i="22"/>
  <c r="BK546" i="22"/>
  <c r="BI546" i="22"/>
  <c r="BK545" i="22"/>
  <c r="BI545" i="22"/>
  <c r="BK544" i="22"/>
  <c r="BI544" i="22"/>
  <c r="BH544" i="22"/>
  <c r="G265" i="22" s="1"/>
  <c r="BK543" i="22"/>
  <c r="BI543" i="22"/>
  <c r="BK542" i="22"/>
  <c r="BI542" i="22"/>
  <c r="BK541" i="22"/>
  <c r="BI541" i="22"/>
  <c r="BC524" i="22"/>
  <c r="BQ315" i="22" s="1"/>
  <c r="K94" i="22"/>
  <c r="L94" i="22"/>
  <c r="K103" i="22"/>
  <c r="BQ316" i="22"/>
  <c r="F269" i="22"/>
  <c r="E269" i="22"/>
  <c r="C269" i="22"/>
  <c r="F268" i="22"/>
  <c r="E268" i="22"/>
  <c r="C268" i="22"/>
  <c r="F267" i="22"/>
  <c r="E267" i="22"/>
  <c r="C267" i="22"/>
  <c r="B263" i="22"/>
  <c r="B262" i="22"/>
  <c r="E94" i="22"/>
  <c r="M94" i="22" s="1"/>
  <c r="B255" i="22"/>
  <c r="F253" i="22"/>
  <c r="C253" i="22"/>
  <c r="E113" i="22"/>
  <c r="M113" i="22" s="1"/>
  <c r="L113" i="22"/>
  <c r="K113" i="22"/>
  <c r="E112" i="22"/>
  <c r="M112" i="22" s="1"/>
  <c r="L112" i="22"/>
  <c r="K112" i="22"/>
  <c r="E111" i="22"/>
  <c r="M111" i="22" s="1"/>
  <c r="L111" i="22"/>
  <c r="K111" i="22"/>
  <c r="E110" i="22"/>
  <c r="M110" i="22" s="1"/>
  <c r="L110" i="22"/>
  <c r="K110" i="22"/>
  <c r="E109" i="22"/>
  <c r="L109" i="22"/>
  <c r="K109" i="22"/>
  <c r="E108" i="22"/>
  <c r="M108" i="22" s="1"/>
  <c r="L108" i="22"/>
  <c r="K108" i="22"/>
  <c r="E107" i="22"/>
  <c r="M107" i="22" s="1"/>
  <c r="L107" i="22"/>
  <c r="K107" i="22"/>
  <c r="E106" i="22"/>
  <c r="M106" i="22" s="1"/>
  <c r="L106" i="22"/>
  <c r="K106" i="22"/>
  <c r="E105" i="22"/>
  <c r="M105" i="22" s="1"/>
  <c r="L105" i="22"/>
  <c r="K105" i="22"/>
  <c r="E104" i="22"/>
  <c r="M104" i="22" s="1"/>
  <c r="L104" i="22"/>
  <c r="K104" i="22"/>
  <c r="E103" i="22"/>
  <c r="M103" i="22" s="1"/>
  <c r="L103" i="22"/>
  <c r="E102" i="22"/>
  <c r="M102" i="22" s="1"/>
  <c r="L102" i="22"/>
  <c r="K102" i="22"/>
  <c r="E101" i="22"/>
  <c r="M101" i="22" s="1"/>
  <c r="L101" i="22"/>
  <c r="K101" i="22"/>
  <c r="E100" i="22"/>
  <c r="M100" i="22" s="1"/>
  <c r="L100" i="22"/>
  <c r="K100" i="22"/>
  <c r="E99" i="22"/>
  <c r="M99" i="22" s="1"/>
  <c r="L99" i="22"/>
  <c r="K99" i="22"/>
  <c r="E98" i="22"/>
  <c r="M98" i="22" s="1"/>
  <c r="L98" i="22"/>
  <c r="K98" i="22"/>
  <c r="E97" i="22"/>
  <c r="M97" i="22" s="1"/>
  <c r="L97" i="22"/>
  <c r="K97" i="22"/>
  <c r="E96" i="22"/>
  <c r="M96" i="22" s="1"/>
  <c r="L96" i="22"/>
  <c r="K96" i="22"/>
  <c r="E95" i="22"/>
  <c r="M95" i="22" s="1"/>
  <c r="L95" i="22"/>
  <c r="K95" i="22"/>
  <c r="D6" i="17"/>
  <c r="D6" i="16"/>
  <c r="D6" i="15"/>
  <c r="D6" i="14"/>
  <c r="D6" i="13"/>
  <c r="D6" i="12"/>
  <c r="D6" i="11"/>
  <c r="D6" i="9"/>
  <c r="D6" i="8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E54" i="17"/>
  <c r="G54" i="17" s="1"/>
  <c r="P53" i="17"/>
  <c r="E53" i="17"/>
  <c r="G53" i="17" s="1"/>
  <c r="P52" i="17"/>
  <c r="E52" i="17"/>
  <c r="G52" i="17" s="1"/>
  <c r="P51" i="17"/>
  <c r="E51" i="17"/>
  <c r="G51" i="17" s="1"/>
  <c r="E50" i="17"/>
  <c r="G50" i="17" s="1"/>
  <c r="E49" i="17"/>
  <c r="G49" i="17" s="1"/>
  <c r="E48" i="17"/>
  <c r="G48" i="17" s="1"/>
  <c r="E47" i="17"/>
  <c r="G47" i="17" s="1"/>
  <c r="E46" i="17"/>
  <c r="G46" i="17" s="1"/>
  <c r="E45" i="17"/>
  <c r="G45" i="17" s="1"/>
  <c r="E44" i="17"/>
  <c r="G44" i="17" s="1"/>
  <c r="E43" i="17"/>
  <c r="G43" i="17" s="1"/>
  <c r="E42" i="17"/>
  <c r="G42" i="17" s="1"/>
  <c r="E41" i="17"/>
  <c r="G41" i="17"/>
  <c r="E40" i="17"/>
  <c r="G40" i="17" s="1"/>
  <c r="E39" i="17"/>
  <c r="G39" i="17" s="1"/>
  <c r="E38" i="17"/>
  <c r="G38" i="17"/>
  <c r="AC37" i="17"/>
  <c r="E37" i="17"/>
  <c r="G37" i="17" s="1"/>
  <c r="AC36" i="17"/>
  <c r="E36" i="17"/>
  <c r="G36" i="17" s="1"/>
  <c r="P35" i="17"/>
  <c r="E35" i="17"/>
  <c r="G35" i="17" s="1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61" i="16"/>
  <c r="P60" i="16"/>
  <c r="P59" i="16"/>
  <c r="P58" i="16"/>
  <c r="P57" i="16"/>
  <c r="P56" i="16"/>
  <c r="P55" i="16"/>
  <c r="P54" i="16"/>
  <c r="E54" i="16"/>
  <c r="G54" i="16" s="1"/>
  <c r="P53" i="16"/>
  <c r="E53" i="16"/>
  <c r="G53" i="16" s="1"/>
  <c r="P52" i="16"/>
  <c r="E52" i="16"/>
  <c r="G52" i="16" s="1"/>
  <c r="P51" i="16"/>
  <c r="E51" i="16"/>
  <c r="G51" i="16" s="1"/>
  <c r="E50" i="16"/>
  <c r="G50" i="16" s="1"/>
  <c r="E49" i="16"/>
  <c r="G49" i="16" s="1"/>
  <c r="E48" i="16"/>
  <c r="G48" i="16" s="1"/>
  <c r="E47" i="16"/>
  <c r="G47" i="16" s="1"/>
  <c r="E46" i="16"/>
  <c r="G46" i="16" s="1"/>
  <c r="E45" i="16"/>
  <c r="G45" i="16" s="1"/>
  <c r="E44" i="16"/>
  <c r="G44" i="16" s="1"/>
  <c r="E43" i="16"/>
  <c r="G43" i="16" s="1"/>
  <c r="E42" i="16"/>
  <c r="G42" i="16" s="1"/>
  <c r="E41" i="16"/>
  <c r="G41" i="16" s="1"/>
  <c r="E40" i="16"/>
  <c r="G40" i="16" s="1"/>
  <c r="E39" i="16"/>
  <c r="G39" i="16" s="1"/>
  <c r="E38" i="16"/>
  <c r="G38" i="16" s="1"/>
  <c r="AC37" i="16"/>
  <c r="E37" i="16"/>
  <c r="G37" i="16"/>
  <c r="AC36" i="16"/>
  <c r="E36" i="16"/>
  <c r="G36" i="16" s="1"/>
  <c r="P35" i="16"/>
  <c r="E35" i="16"/>
  <c r="G35" i="16" s="1"/>
  <c r="P78" i="15"/>
  <c r="P77" i="15"/>
  <c r="P76" i="15"/>
  <c r="P75" i="15"/>
  <c r="P74" i="15"/>
  <c r="P73" i="15"/>
  <c r="P72" i="15"/>
  <c r="P71" i="15"/>
  <c r="P70" i="15"/>
  <c r="P69" i="15"/>
  <c r="P68" i="15"/>
  <c r="P67" i="15"/>
  <c r="P66" i="15"/>
  <c r="P65" i="15"/>
  <c r="P64" i="15"/>
  <c r="P63" i="15"/>
  <c r="P62" i="15"/>
  <c r="P61" i="15"/>
  <c r="P60" i="15"/>
  <c r="P59" i="15"/>
  <c r="P58" i="15"/>
  <c r="P57" i="15"/>
  <c r="P56" i="15"/>
  <c r="P55" i="15"/>
  <c r="P54" i="15"/>
  <c r="E54" i="15"/>
  <c r="G54" i="15" s="1"/>
  <c r="P53" i="15"/>
  <c r="E53" i="15"/>
  <c r="G53" i="15" s="1"/>
  <c r="P52" i="15"/>
  <c r="E52" i="15"/>
  <c r="G52" i="15" s="1"/>
  <c r="P51" i="15"/>
  <c r="E51" i="15"/>
  <c r="G51" i="15" s="1"/>
  <c r="E50" i="15"/>
  <c r="G50" i="15" s="1"/>
  <c r="E49" i="15"/>
  <c r="G49" i="15" s="1"/>
  <c r="E48" i="15"/>
  <c r="G48" i="15" s="1"/>
  <c r="E47" i="15"/>
  <c r="G47" i="15" s="1"/>
  <c r="E46" i="15"/>
  <c r="G46" i="15" s="1"/>
  <c r="E45" i="15"/>
  <c r="G45" i="15" s="1"/>
  <c r="E44" i="15"/>
  <c r="G44" i="15" s="1"/>
  <c r="E43" i="15"/>
  <c r="G43" i="15" s="1"/>
  <c r="E42" i="15"/>
  <c r="G42" i="15" s="1"/>
  <c r="E41" i="15"/>
  <c r="G41" i="15" s="1"/>
  <c r="E40" i="15"/>
  <c r="G40" i="15" s="1"/>
  <c r="E39" i="15"/>
  <c r="G39" i="15" s="1"/>
  <c r="E38" i="15"/>
  <c r="G38" i="15" s="1"/>
  <c r="AC37" i="15"/>
  <c r="E37" i="15"/>
  <c r="G37" i="15" s="1"/>
  <c r="AC36" i="15"/>
  <c r="E36" i="15"/>
  <c r="G36" i="15" s="1"/>
  <c r="P35" i="15"/>
  <c r="E35" i="15"/>
  <c r="G35" i="15" s="1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E54" i="14"/>
  <c r="G54" i="14" s="1"/>
  <c r="P53" i="14"/>
  <c r="E53" i="14"/>
  <c r="G53" i="14" s="1"/>
  <c r="P52" i="14"/>
  <c r="E52" i="14"/>
  <c r="G52" i="14" s="1"/>
  <c r="P51" i="14"/>
  <c r="E51" i="14"/>
  <c r="G51" i="14" s="1"/>
  <c r="E50" i="14"/>
  <c r="G50" i="14" s="1"/>
  <c r="E49" i="14"/>
  <c r="G49" i="14" s="1"/>
  <c r="E48" i="14"/>
  <c r="G48" i="14" s="1"/>
  <c r="E47" i="14"/>
  <c r="G47" i="14" s="1"/>
  <c r="E46" i="14"/>
  <c r="G46" i="14" s="1"/>
  <c r="E45" i="14"/>
  <c r="G45" i="14" s="1"/>
  <c r="E44" i="14"/>
  <c r="G44" i="14" s="1"/>
  <c r="E43" i="14"/>
  <c r="G43" i="14" s="1"/>
  <c r="E42" i="14"/>
  <c r="G42" i="14" s="1"/>
  <c r="E41" i="14"/>
  <c r="G41" i="14" s="1"/>
  <c r="E40" i="14"/>
  <c r="G40" i="14" s="1"/>
  <c r="E39" i="14"/>
  <c r="G39" i="14" s="1"/>
  <c r="E38" i="14"/>
  <c r="G38" i="14"/>
  <c r="AC37" i="14"/>
  <c r="E37" i="14"/>
  <c r="G37" i="14" s="1"/>
  <c r="AC36" i="14"/>
  <c r="E36" i="14"/>
  <c r="G36" i="14" s="1"/>
  <c r="P35" i="14"/>
  <c r="E35" i="14"/>
  <c r="G35" i="14" s="1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7" i="13"/>
  <c r="P56" i="13"/>
  <c r="P55" i="13"/>
  <c r="P54" i="13"/>
  <c r="E54" i="13"/>
  <c r="G54" i="13" s="1"/>
  <c r="P53" i="13"/>
  <c r="E53" i="13"/>
  <c r="G53" i="13" s="1"/>
  <c r="P52" i="13"/>
  <c r="E52" i="13"/>
  <c r="G52" i="13" s="1"/>
  <c r="P51" i="13"/>
  <c r="E51" i="13"/>
  <c r="G51" i="13" s="1"/>
  <c r="E50" i="13"/>
  <c r="G50" i="13" s="1"/>
  <c r="E49" i="13"/>
  <c r="G49" i="13" s="1"/>
  <c r="E48" i="13"/>
  <c r="G48" i="13" s="1"/>
  <c r="E47" i="13"/>
  <c r="G47" i="13" s="1"/>
  <c r="E46" i="13"/>
  <c r="G46" i="13" s="1"/>
  <c r="E45" i="13"/>
  <c r="G45" i="13" s="1"/>
  <c r="E44" i="13"/>
  <c r="G44" i="13" s="1"/>
  <c r="E43" i="13"/>
  <c r="G43" i="13" s="1"/>
  <c r="E42" i="13"/>
  <c r="G42" i="13" s="1"/>
  <c r="E41" i="13"/>
  <c r="G41" i="13" s="1"/>
  <c r="E40" i="13"/>
  <c r="G40" i="13" s="1"/>
  <c r="E39" i="13"/>
  <c r="G39" i="13" s="1"/>
  <c r="E38" i="13"/>
  <c r="G38" i="13" s="1"/>
  <c r="AC37" i="13"/>
  <c r="E37" i="13"/>
  <c r="G37" i="13" s="1"/>
  <c r="AC36" i="13"/>
  <c r="E36" i="13"/>
  <c r="G36" i="13" s="1"/>
  <c r="P35" i="13"/>
  <c r="E35" i="13"/>
  <c r="G35" i="13" s="1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E54" i="12"/>
  <c r="G54" i="12" s="1"/>
  <c r="P53" i="12"/>
  <c r="E53" i="12"/>
  <c r="G53" i="12" s="1"/>
  <c r="P52" i="12"/>
  <c r="E52" i="12"/>
  <c r="G52" i="12" s="1"/>
  <c r="P51" i="12"/>
  <c r="E51" i="12"/>
  <c r="G51" i="12" s="1"/>
  <c r="E50" i="12"/>
  <c r="G50" i="12"/>
  <c r="E49" i="12"/>
  <c r="G49" i="12" s="1"/>
  <c r="E48" i="12"/>
  <c r="G48" i="12" s="1"/>
  <c r="E47" i="12"/>
  <c r="G47" i="12" s="1"/>
  <c r="E46" i="12"/>
  <c r="G46" i="12" s="1"/>
  <c r="E45" i="12"/>
  <c r="G45" i="12" s="1"/>
  <c r="E44" i="12"/>
  <c r="G44" i="12" s="1"/>
  <c r="E43" i="12"/>
  <c r="G43" i="12" s="1"/>
  <c r="E42" i="12"/>
  <c r="G42" i="12" s="1"/>
  <c r="E41" i="12"/>
  <c r="G41" i="12" s="1"/>
  <c r="E40" i="12"/>
  <c r="G40" i="12" s="1"/>
  <c r="E39" i="12"/>
  <c r="G39" i="12" s="1"/>
  <c r="E38" i="12"/>
  <c r="G38" i="12" s="1"/>
  <c r="AC37" i="12"/>
  <c r="E37" i="12"/>
  <c r="G37" i="12" s="1"/>
  <c r="AC36" i="12"/>
  <c r="E36" i="12"/>
  <c r="G36" i="12" s="1"/>
  <c r="P35" i="12"/>
  <c r="E35" i="12"/>
  <c r="G35" i="12" s="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E54" i="11"/>
  <c r="G54" i="11" s="1"/>
  <c r="P53" i="11"/>
  <c r="E53" i="11"/>
  <c r="G53" i="11" s="1"/>
  <c r="P52" i="11"/>
  <c r="E52" i="11"/>
  <c r="G52" i="11" s="1"/>
  <c r="P51" i="11"/>
  <c r="E51" i="11"/>
  <c r="G51" i="11" s="1"/>
  <c r="E50" i="11"/>
  <c r="G50" i="11" s="1"/>
  <c r="E49" i="11"/>
  <c r="G49" i="11" s="1"/>
  <c r="E48" i="11"/>
  <c r="G48" i="11" s="1"/>
  <c r="E47" i="11"/>
  <c r="G47" i="11" s="1"/>
  <c r="E46" i="11"/>
  <c r="G46" i="11" s="1"/>
  <c r="E45" i="11"/>
  <c r="G45" i="11" s="1"/>
  <c r="E44" i="11"/>
  <c r="G44" i="11" s="1"/>
  <c r="E43" i="11"/>
  <c r="G43" i="11" s="1"/>
  <c r="E42" i="11"/>
  <c r="G42" i="11" s="1"/>
  <c r="E41" i="11"/>
  <c r="G41" i="11" s="1"/>
  <c r="E40" i="11"/>
  <c r="G40" i="11" s="1"/>
  <c r="E39" i="11"/>
  <c r="G39" i="11" s="1"/>
  <c r="E38" i="11"/>
  <c r="G38" i="11" s="1"/>
  <c r="AC37" i="11"/>
  <c r="E37" i="11"/>
  <c r="G37" i="11" s="1"/>
  <c r="AC36" i="11"/>
  <c r="E36" i="11"/>
  <c r="G36" i="11"/>
  <c r="P35" i="11"/>
  <c r="E35" i="11"/>
  <c r="G35" i="11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E54" i="9"/>
  <c r="G54" i="9" s="1"/>
  <c r="P53" i="9"/>
  <c r="E53" i="9"/>
  <c r="G53" i="9" s="1"/>
  <c r="P52" i="9"/>
  <c r="E52" i="9"/>
  <c r="G52" i="9" s="1"/>
  <c r="P51" i="9"/>
  <c r="E51" i="9"/>
  <c r="G51" i="9" s="1"/>
  <c r="E50" i="9"/>
  <c r="G50" i="9" s="1"/>
  <c r="E49" i="9"/>
  <c r="G49" i="9" s="1"/>
  <c r="E48" i="9"/>
  <c r="G48" i="9" s="1"/>
  <c r="E47" i="9"/>
  <c r="G47" i="9" s="1"/>
  <c r="E46" i="9"/>
  <c r="G46" i="9" s="1"/>
  <c r="E45" i="9"/>
  <c r="G45" i="9" s="1"/>
  <c r="E44" i="9"/>
  <c r="G44" i="9" s="1"/>
  <c r="E43" i="9"/>
  <c r="G43" i="9" s="1"/>
  <c r="E42" i="9"/>
  <c r="G42" i="9" s="1"/>
  <c r="E41" i="9"/>
  <c r="G41" i="9" s="1"/>
  <c r="E40" i="9"/>
  <c r="G40" i="9" s="1"/>
  <c r="E39" i="9"/>
  <c r="G39" i="9" s="1"/>
  <c r="E38" i="9"/>
  <c r="G38" i="9" s="1"/>
  <c r="AC37" i="9"/>
  <c r="E37" i="9"/>
  <c r="G37" i="9" s="1"/>
  <c r="AC36" i="9"/>
  <c r="E36" i="9"/>
  <c r="G36" i="9" s="1"/>
  <c r="P35" i="9"/>
  <c r="E35" i="9"/>
  <c r="G35" i="9" s="1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E54" i="8"/>
  <c r="G54" i="8" s="1"/>
  <c r="P53" i="8"/>
  <c r="E53" i="8"/>
  <c r="G53" i="8" s="1"/>
  <c r="P52" i="8"/>
  <c r="E52" i="8"/>
  <c r="G52" i="8" s="1"/>
  <c r="P51" i="8"/>
  <c r="E51" i="8"/>
  <c r="G51" i="8" s="1"/>
  <c r="E50" i="8"/>
  <c r="G50" i="8" s="1"/>
  <c r="E49" i="8"/>
  <c r="G49" i="8" s="1"/>
  <c r="E48" i="8"/>
  <c r="G48" i="8" s="1"/>
  <c r="E47" i="8"/>
  <c r="G47" i="8" s="1"/>
  <c r="E46" i="8"/>
  <c r="G46" i="8" s="1"/>
  <c r="E45" i="8"/>
  <c r="G45" i="8" s="1"/>
  <c r="E44" i="8"/>
  <c r="G44" i="8" s="1"/>
  <c r="E43" i="8"/>
  <c r="G43" i="8" s="1"/>
  <c r="E42" i="8"/>
  <c r="G42" i="8" s="1"/>
  <c r="E41" i="8"/>
  <c r="G41" i="8" s="1"/>
  <c r="E40" i="8"/>
  <c r="G40" i="8" s="1"/>
  <c r="E39" i="8"/>
  <c r="G39" i="8" s="1"/>
  <c r="E38" i="8"/>
  <c r="G38" i="8" s="1"/>
  <c r="AC37" i="8"/>
  <c r="E37" i="8"/>
  <c r="G37" i="8" s="1"/>
  <c r="AC36" i="8"/>
  <c r="E36" i="8"/>
  <c r="G36" i="8" s="1"/>
  <c r="P35" i="8"/>
  <c r="E35" i="8"/>
  <c r="G35" i="8" s="1"/>
  <c r="E32" i="7"/>
  <c r="E3" i="7"/>
  <c r="BJ546" i="25"/>
  <c r="BJ544" i="25"/>
  <c r="BJ541" i="24"/>
  <c r="BJ542" i="24"/>
  <c r="BJ543" i="24"/>
  <c r="BJ544" i="24"/>
  <c r="BJ546" i="24"/>
  <c r="BJ548" i="24"/>
  <c r="BJ550" i="24"/>
  <c r="BJ545" i="24"/>
  <c r="BJ547" i="24"/>
  <c r="BJ541" i="23"/>
  <c r="BJ543" i="27"/>
  <c r="BJ549" i="22"/>
  <c r="BJ543" i="22"/>
  <c r="BJ549" i="26"/>
  <c r="BJ548" i="22"/>
  <c r="BJ548" i="25"/>
  <c r="BJ544" i="22"/>
  <c r="BJ541" i="22"/>
  <c r="BJ547" i="22"/>
  <c r="BJ541" i="26"/>
  <c r="BJ546" i="22"/>
  <c r="BJ542" i="22"/>
  <c r="BJ545" i="22"/>
  <c r="BJ546" i="26"/>
  <c r="BC542" i="25"/>
  <c r="B268" i="25" s="1"/>
  <c r="G109" i="22" l="1"/>
  <c r="M109" i="22" s="1"/>
  <c r="G113" i="23"/>
  <c r="M113" i="23" s="1"/>
  <c r="M94" i="23"/>
  <c r="F258" i="23"/>
  <c r="BC542" i="24"/>
  <c r="B268" i="24" s="1"/>
  <c r="BC541" i="27"/>
  <c r="B267" i="27" s="1"/>
  <c r="BC520" i="24"/>
  <c r="BJ549" i="23"/>
  <c r="BJ547" i="23"/>
  <c r="BJ548" i="23"/>
  <c r="BJ545" i="23"/>
  <c r="BC543" i="26"/>
  <c r="B269" i="26" s="1"/>
  <c r="BJ544" i="23"/>
  <c r="BJ543" i="23"/>
  <c r="BC520" i="23"/>
  <c r="BJ546" i="23"/>
  <c r="BJ542" i="23"/>
  <c r="BJ543" i="25"/>
  <c r="BC543" i="27"/>
  <c r="B269" i="27" s="1"/>
  <c r="BJ548" i="26"/>
  <c r="BJ545" i="26"/>
  <c r="BJ547" i="25"/>
  <c r="BJ542" i="25"/>
  <c r="BJ543" i="26"/>
  <c r="BC541" i="23"/>
  <c r="B267" i="23" s="1"/>
  <c r="BC541" i="26"/>
  <c r="B267" i="26" s="1"/>
  <c r="BJ541" i="25"/>
  <c r="BJ547" i="26"/>
  <c r="BJ550" i="26"/>
  <c r="BJ544" i="26"/>
  <c r="BJ545" i="25"/>
  <c r="BJ550" i="25"/>
  <c r="B258" i="25"/>
  <c r="B260" i="25" s="1"/>
  <c r="F258" i="25" s="1"/>
  <c r="B258" i="27"/>
  <c r="B260" i="27" s="1"/>
  <c r="F258" i="27" s="1"/>
  <c r="BC543" i="23"/>
  <c r="B269" i="23" s="1"/>
  <c r="BC543" i="25"/>
  <c r="B269" i="25" s="1"/>
  <c r="BC542" i="26"/>
  <c r="B268" i="26" s="1"/>
  <c r="BC543" i="22"/>
  <c r="B269" i="22" s="1"/>
  <c r="B258" i="22"/>
  <c r="B260" i="22" s="1"/>
  <c r="F258" i="22" s="1"/>
  <c r="BC520" i="22"/>
  <c r="BC520" i="26"/>
  <c r="BC541" i="25"/>
  <c r="B267" i="25" s="1"/>
  <c r="BC542" i="22"/>
  <c r="B268" i="22" s="1"/>
  <c r="BC541" i="22"/>
  <c r="B267" i="22" s="1"/>
  <c r="B258" i="24"/>
  <c r="BC520" i="25"/>
  <c r="BC542" i="27"/>
  <c r="B268" i="27" s="1"/>
  <c r="BJ548" i="27"/>
  <c r="BJ544" i="27"/>
  <c r="BC520" i="27"/>
  <c r="BJ545" i="27"/>
  <c r="BC542" i="23"/>
  <c r="B268" i="23" s="1"/>
  <c r="BJ550" i="27"/>
  <c r="BJ547" i="27"/>
  <c r="BJ546" i="27"/>
  <c r="BC541" i="24"/>
  <c r="B267" i="24" s="1"/>
  <c r="BQ314" i="23"/>
  <c r="B260" i="26"/>
  <c r="F258" i="26" s="1"/>
  <c r="BJ541" i="27"/>
  <c r="BJ549" i="27"/>
  <c r="BC543" i="24"/>
  <c r="B269" i="24" s="1"/>
  <c r="BQ314" i="25" l="1"/>
  <c r="BQ314" i="27"/>
  <c r="E3" i="28" s="1"/>
  <c r="BQ314" i="22"/>
  <c r="B260" i="24"/>
  <c r="F258" i="24" s="1"/>
  <c r="BQ314" i="24"/>
</calcChain>
</file>

<file path=xl/comments1.xml><?xml version="1.0" encoding="utf-8"?>
<comments xmlns="http://schemas.openxmlformats.org/spreadsheetml/2006/main">
  <authors>
    <author>Raymond</author>
  </authors>
  <commentList>
    <comment ref="C93" authorId="0" shapeId="0">
      <text>
        <r>
          <rPr>
            <b/>
            <sz val="14"/>
            <color indexed="81"/>
            <rFont val="Tahoma"/>
            <family val="2"/>
          </rPr>
          <t xml:space="preserve">Gravité : coter de 1 à 4
1 = Bénin; domage mineur (inconfort) 
2 = Peu grave; domage modéré (prolongation d'hospitalisation) 
3 = Grave; domage important (pronostic vital, incapacité permanente
4 = Très grave : domage majeur (décès)
</t>
        </r>
      </text>
    </comment>
    <comment ref="D93" authorId="0" shapeId="0">
      <text>
        <r>
          <rPr>
            <b/>
            <sz val="14"/>
            <color indexed="81"/>
            <rFont val="Tahoma"/>
            <family val="2"/>
          </rPr>
          <t xml:space="preserve">Fréquence : coter de 1 à 4
1 = Une fois par an 
2 = Une fois par trimestre au moins
3 = Une fois par mois
4 = Une fois par jour ou plus 
</t>
        </r>
      </text>
    </comment>
    <comment ref="F93" authorId="0" shapeId="0">
      <text>
        <r>
          <rPr>
            <b/>
            <sz val="12"/>
            <color indexed="81"/>
            <rFont val="Tahoma"/>
            <family val="2"/>
          </rPr>
          <t xml:space="preserve">Evitabilité : coter de 1 à 3
1 = Pas évitable
2 = En partie évitable
3 = Totalement évitable 
</t>
        </r>
      </text>
    </comment>
  </commentList>
</comments>
</file>

<file path=xl/comments2.xml><?xml version="1.0" encoding="utf-8"?>
<comments xmlns="http://schemas.openxmlformats.org/spreadsheetml/2006/main">
  <authors>
    <author>Raymond</author>
  </authors>
  <commentList>
    <comment ref="C93" authorId="0" shapeId="0">
      <text>
        <r>
          <rPr>
            <b/>
            <sz val="14"/>
            <color indexed="81"/>
            <rFont val="Tahoma"/>
            <family val="2"/>
          </rPr>
          <t xml:space="preserve">Gravité : coter de 1 à 4
1 = Bénin; domage mineur (inconfort) 
2 = Peu grave; domage modéré (prolongation d'hospitalisation) 
3 = Grave; domage important (pronostic vital, incapacité permanente
4 = Très grave : domage majeur (décès)
</t>
        </r>
      </text>
    </comment>
    <comment ref="D93" authorId="0" shapeId="0">
      <text>
        <r>
          <rPr>
            <b/>
            <sz val="14"/>
            <color indexed="81"/>
            <rFont val="Tahoma"/>
            <family val="2"/>
          </rPr>
          <t xml:space="preserve">Fréquence : coter de 1 à 4
1 = Une fois par an 
2 = Une fois par trimestre au moins
3 = Une fois par mois
4 = Une fois par jour ou plus 
</t>
        </r>
      </text>
    </comment>
    <comment ref="F93" authorId="0" shapeId="0">
      <text>
        <r>
          <rPr>
            <b/>
            <sz val="12"/>
            <color indexed="81"/>
            <rFont val="Tahoma"/>
            <family val="2"/>
          </rPr>
          <t xml:space="preserve">Evitabilité : coter de 1 à 3
1 = Pas évitable
2 = En partie évitable
3 = Totalement évitable 
</t>
        </r>
      </text>
    </comment>
  </commentList>
</comments>
</file>

<file path=xl/comments3.xml><?xml version="1.0" encoding="utf-8"?>
<comments xmlns="http://schemas.openxmlformats.org/spreadsheetml/2006/main">
  <authors>
    <author>Raymond</author>
  </authors>
  <commentList>
    <comment ref="C93" authorId="0" shapeId="0">
      <text>
        <r>
          <rPr>
            <b/>
            <sz val="14"/>
            <color indexed="81"/>
            <rFont val="Tahoma"/>
            <family val="2"/>
          </rPr>
          <t xml:space="preserve">Gravité : coter de 1 à 4
1 = Bénin; domage mineur (inconfort) 
2 = Peu grave; domage modéré (prolongation d'hospitalisation) 
3 = Grave; domage important (pronostic vital, incapacité permanente
4 = Très grave : domage majeur (décès)
</t>
        </r>
      </text>
    </comment>
    <comment ref="D93" authorId="0" shapeId="0">
      <text>
        <r>
          <rPr>
            <b/>
            <sz val="14"/>
            <color indexed="81"/>
            <rFont val="Tahoma"/>
            <family val="2"/>
          </rPr>
          <t xml:space="preserve">Fréquence : coter de 1 à 4
1 = Une fois par an 
2 = Une fois par trimestre au moins
3 = Une fois par mois
4 = Une fois par jour ou plus 
</t>
        </r>
      </text>
    </comment>
    <comment ref="F93" authorId="0" shapeId="0">
      <text>
        <r>
          <rPr>
            <b/>
            <sz val="12"/>
            <color indexed="81"/>
            <rFont val="Tahoma"/>
            <family val="2"/>
          </rPr>
          <t xml:space="preserve">Evitabilité : coter de 1 à 3
1 = Pas évitable
2 = En partie évitable
3 = Totalement évitable 
</t>
        </r>
      </text>
    </comment>
  </commentList>
</comments>
</file>

<file path=xl/comments4.xml><?xml version="1.0" encoding="utf-8"?>
<comments xmlns="http://schemas.openxmlformats.org/spreadsheetml/2006/main">
  <authors>
    <author>Raymond</author>
  </authors>
  <commentList>
    <comment ref="C93" authorId="0" shapeId="0">
      <text>
        <r>
          <rPr>
            <b/>
            <sz val="14"/>
            <color indexed="81"/>
            <rFont val="Tahoma"/>
            <family val="2"/>
          </rPr>
          <t xml:space="preserve">Gravité : coter de 1 à 4
1 = Bénin; domage mineur (inconfort) 
2 = Peu grave; domage modéré (prolongation d'hospitalisation) 
3 = Grave; domage important (pronostic vital, incapacité permanente
4 = Très grave : domage majeur (décès)
</t>
        </r>
      </text>
    </comment>
    <comment ref="D93" authorId="0" shapeId="0">
      <text>
        <r>
          <rPr>
            <b/>
            <sz val="14"/>
            <color indexed="81"/>
            <rFont val="Tahoma"/>
            <family val="2"/>
          </rPr>
          <t xml:space="preserve">Fréquence : coter de 1 à 4
1 = Une fois par an 
2 = Une fois par trimestre au moins
3 = Une fois par mois
4 = Une fois par jour ou plus 
</t>
        </r>
      </text>
    </comment>
    <comment ref="F93" authorId="0" shapeId="0">
      <text>
        <r>
          <rPr>
            <b/>
            <sz val="12"/>
            <color indexed="81"/>
            <rFont val="Tahoma"/>
            <family val="2"/>
          </rPr>
          <t xml:space="preserve">Evitabilité : coter de 1 à 3
1 = Pas évitable
2 = En partie évitable
3 = Totalement évitable 
</t>
        </r>
      </text>
    </comment>
  </commentList>
</comments>
</file>

<file path=xl/comments5.xml><?xml version="1.0" encoding="utf-8"?>
<comments xmlns="http://schemas.openxmlformats.org/spreadsheetml/2006/main">
  <authors>
    <author>Raymond</author>
  </authors>
  <commentList>
    <comment ref="C93" authorId="0" shapeId="0">
      <text>
        <r>
          <rPr>
            <b/>
            <sz val="14"/>
            <color indexed="81"/>
            <rFont val="Tahoma"/>
            <family val="2"/>
          </rPr>
          <t xml:space="preserve">Gravité : coter de 1 à 4
1 = Bénin; domage mineur (inconfort) 
2 = Peu grave; domage modéré (prolongation d'hospitalisation) 
3 = Grave; domage important (pronostic vital, incapacité permanente
4 = Très grave : domage majeur (décès)
</t>
        </r>
      </text>
    </comment>
    <comment ref="D93" authorId="0" shapeId="0">
      <text>
        <r>
          <rPr>
            <b/>
            <sz val="14"/>
            <color indexed="81"/>
            <rFont val="Tahoma"/>
            <family val="2"/>
          </rPr>
          <t xml:space="preserve">Fréquence : coter de 1 à 4
1 = Une fois par an 
2 = Une fois par trimestre au moins
3 = Une fois par mois
4 = Une fois par jour ou plus 
</t>
        </r>
      </text>
    </comment>
    <comment ref="F93" authorId="0" shapeId="0">
      <text>
        <r>
          <rPr>
            <b/>
            <sz val="12"/>
            <color indexed="81"/>
            <rFont val="Tahoma"/>
            <family val="2"/>
          </rPr>
          <t xml:space="preserve">Evitabilité : coter de 1 à 3
1 = Pas évitable
2 = En partie évitable
3 = Totalement évitable 
</t>
        </r>
      </text>
    </comment>
  </commentList>
</comments>
</file>

<file path=xl/comments6.xml><?xml version="1.0" encoding="utf-8"?>
<comments xmlns="http://schemas.openxmlformats.org/spreadsheetml/2006/main">
  <authors>
    <author>Raymond</author>
  </authors>
  <commentList>
    <comment ref="C93" authorId="0" shapeId="0">
      <text>
        <r>
          <rPr>
            <b/>
            <sz val="14"/>
            <color indexed="81"/>
            <rFont val="Tahoma"/>
            <family val="2"/>
          </rPr>
          <t xml:space="preserve">Gravité : coter de 1 à 4
1 = Bénin; domage mineur (inconfort) 
2 = Peu grave; domage modéré (prolongation d'hospitalisation) 
3 = Grave; domage important (pronostic vital, incapacité permanente
4 = Très grave : domage majeur (décès)
</t>
        </r>
      </text>
    </comment>
    <comment ref="D93" authorId="0" shapeId="0">
      <text>
        <r>
          <rPr>
            <b/>
            <sz val="14"/>
            <color indexed="81"/>
            <rFont val="Tahoma"/>
            <family val="2"/>
          </rPr>
          <t xml:space="preserve">Fréquence : coter de 1 à 4
1 = Une fois par an 
2 = Une fois par trimestre au moins
3 = Une fois par mois
4 = Une fois par jour ou plus 
</t>
        </r>
      </text>
    </comment>
    <comment ref="F93" authorId="0" shapeId="0">
      <text>
        <r>
          <rPr>
            <b/>
            <sz val="12"/>
            <color indexed="81"/>
            <rFont val="Tahoma"/>
            <family val="2"/>
          </rPr>
          <t xml:space="preserve">Evitabilité : coter de 1 à 3
1 = Pas évitable
2 = En partie évitable
3 = Totalement évitable 
</t>
        </r>
      </text>
    </comment>
  </commentList>
</comments>
</file>

<file path=xl/sharedStrings.xml><?xml version="1.0" encoding="utf-8"?>
<sst xmlns="http://schemas.openxmlformats.org/spreadsheetml/2006/main" count="1893" uniqueCount="466">
  <si>
    <t>Qui ?</t>
  </si>
  <si>
    <t>Délai ?</t>
  </si>
  <si>
    <t>Actions correctives proposées</t>
  </si>
  <si>
    <t>FAITS</t>
  </si>
  <si>
    <t>DATE
HEURE</t>
  </si>
  <si>
    <t>ECARTS</t>
  </si>
  <si>
    <t>FACTEURS
CONTRIBUTIFS</t>
  </si>
  <si>
    <t>FACTEURS
INFLUENTS</t>
  </si>
  <si>
    <t>ACTIONS CORRECTIVES</t>
  </si>
  <si>
    <t>ENTITE</t>
  </si>
  <si>
    <t>Référentiels :</t>
  </si>
  <si>
    <r>
      <rPr>
        <b/>
        <u/>
        <sz val="14"/>
        <color indexed="8"/>
        <rFont val="Calibri"/>
        <family val="2"/>
      </rPr>
      <t xml:space="preserve">Signalements du mois </t>
    </r>
    <r>
      <rPr>
        <b/>
        <sz val="14"/>
        <color indexed="8"/>
        <rFont val="Calibri"/>
        <family val="2"/>
      </rPr>
      <t xml:space="preserve">: </t>
    </r>
  </si>
  <si>
    <t xml:space="preserve">Evènement : </t>
  </si>
  <si>
    <t>Pilote d'analyse :</t>
  </si>
  <si>
    <t>Infection du site opératoire (chirurgie orthopédique)</t>
  </si>
  <si>
    <t>Infection du site opératoire (ophtalmo)</t>
  </si>
  <si>
    <t>Un AES chez un soignant faute de  gants</t>
  </si>
  <si>
    <t>Infection cause cathéter veneux périphérique</t>
  </si>
  <si>
    <t>Une infection sur chambre implantable</t>
  </si>
  <si>
    <t>Un décès après septicémie sur CVP</t>
  </si>
  <si>
    <t>Evènement : Gangrène gazeuse après chirurgie</t>
  </si>
  <si>
    <t>PILOTE DE L'ANALYSE : Sophie</t>
  </si>
  <si>
    <t>Dim 18H00'</t>
  </si>
  <si>
    <t>Lundi 09H00'</t>
  </si>
  <si>
    <t>Merc O9H00'</t>
  </si>
  <si>
    <t>Vincent opéré du tibia</t>
  </si>
  <si>
    <t>Merc O9H15'</t>
  </si>
  <si>
    <t>A l'incision, syndrôme des loges constaté</t>
  </si>
  <si>
    <t>Merc O9H45'</t>
  </si>
  <si>
    <t>Fracture réduite avec plaque</t>
  </si>
  <si>
    <t>Merc 12H00'</t>
  </si>
  <si>
    <t>Vincent rentre dans le service</t>
  </si>
  <si>
    <t>Jeud 06H00'</t>
  </si>
  <si>
    <t>Fièvre constatée</t>
  </si>
  <si>
    <t>Jeud 06H05'</t>
  </si>
  <si>
    <t>Prise de sang - septicémie constatée</t>
  </si>
  <si>
    <t>Jeud 07H00'</t>
  </si>
  <si>
    <t>Vincent transféré en CHU</t>
  </si>
  <si>
    <t>Jeud 08H00'</t>
  </si>
  <si>
    <t>Vincent mis en REA</t>
  </si>
  <si>
    <t>Sam 08H00'</t>
  </si>
  <si>
    <t>Après agravation, amputation</t>
  </si>
  <si>
    <t>Vincent opéré du pouce</t>
  </si>
  <si>
    <t>Dim 16H00'</t>
  </si>
  <si>
    <t>Accident de moto de Vincent</t>
  </si>
  <si>
    <t>Dim 16H30'</t>
  </si>
  <si>
    <t>Pompiers arrivent sur les lieux</t>
  </si>
  <si>
    <t>Dim 16H35'</t>
  </si>
  <si>
    <t>Examen et ramassage du blessé</t>
  </si>
  <si>
    <t>Dim 16H40'</t>
  </si>
  <si>
    <t>Pompiers posent cathétaire</t>
  </si>
  <si>
    <t>Vincent pris en charge en urgences - polytraumatisé</t>
  </si>
  <si>
    <t>Dim 18H30'</t>
  </si>
  <si>
    <t>Bilan radiologique et pause d'attèlle</t>
  </si>
  <si>
    <t>Dim 20H00'</t>
  </si>
  <si>
    <t>Médecin décide de l'opérer le lendemain</t>
  </si>
  <si>
    <t>Lund 07H00'</t>
  </si>
  <si>
    <t>Constat d'absence de matériel pour opération du tibia</t>
  </si>
  <si>
    <t>Lundi 12H00'</t>
  </si>
  <si>
    <t>Vincent rejoint le service</t>
  </si>
  <si>
    <t>Surveillance médicale limitée à l'opération du pouce</t>
  </si>
  <si>
    <t>OK</t>
  </si>
  <si>
    <t>NOK
Pas de douche
Pas de nouveau cathétaire</t>
  </si>
  <si>
    <t>NOK 
Absence de matériel
Transfert non envisagé</t>
  </si>
  <si>
    <t>NOK
Absence de surveillance de la jambe</t>
  </si>
  <si>
    <t>NOK
Délai important entre les 2 opérations</t>
  </si>
  <si>
    <t>Fermeture de l'incision</t>
  </si>
  <si>
    <t>NOK
Non prise en compte ni tracabilité du syndrôme de loges</t>
  </si>
  <si>
    <t>Organisation des stocks inadaptée
Fils du Maire
Sous estimation du risque du syndrôme des loges
Jeune chirurgien</t>
  </si>
  <si>
    <t>Sous estimation du risque du syndrôme des loges
Jeune chirurgien</t>
  </si>
  <si>
    <t>Culture des risques peu adaptée</t>
  </si>
  <si>
    <t>Achat de charriot à douche</t>
  </si>
  <si>
    <t>Absence de chariot à douche
Absence de procédure de prise en charge formalisée
Pas de budget
Dimanche soir
Pas jugé utile</t>
  </si>
  <si>
    <t>Reorganisation des stocks de matériel
Revoir accompagnement de jeunes chirurgiens arrivant dans l'établissement</t>
  </si>
  <si>
    <t>Achat de charriot à douche
Développement d'une procédure de prise en charge
Création d'un poste de gestionnaire des risques
Formation-senibilisation aux risques</t>
  </si>
  <si>
    <t>Pharmacien
Directeur des affaires médicales</t>
  </si>
  <si>
    <t>Développement d'une procédure de prise en charge</t>
  </si>
  <si>
    <t>Création d'un poste de gestionnaire des risques</t>
  </si>
  <si>
    <t>Formation-senibilisation aux risques</t>
  </si>
  <si>
    <t xml:space="preserve">Reorganisation des stocks de matériel </t>
  </si>
  <si>
    <t>Revoir accompagnement de jeunes chirurgiens arrivant dans l'établissement</t>
  </si>
  <si>
    <t>Urgentiste</t>
  </si>
  <si>
    <t>Directeur</t>
  </si>
  <si>
    <t>Cadre du service</t>
  </si>
  <si>
    <t>Gestionnaire des risques</t>
  </si>
  <si>
    <t>Pharmacien</t>
  </si>
  <si>
    <t>Directeur des affaires médicales</t>
  </si>
  <si>
    <t>Cadre du service
Urgentiste
Directeur
Gestionnaire des risques</t>
  </si>
  <si>
    <t>1 mois</t>
  </si>
  <si>
    <t>6 mois</t>
  </si>
  <si>
    <t>oui</t>
  </si>
  <si>
    <t>non</t>
  </si>
  <si>
    <t>gravité</t>
  </si>
  <si>
    <t>fréquence</t>
  </si>
  <si>
    <t>criticité</t>
  </si>
  <si>
    <r>
      <t xml:space="preserve">Evènement choisi : </t>
    </r>
    <r>
      <rPr>
        <i/>
        <sz val="11"/>
        <color indexed="10"/>
        <rFont val="Calibri"/>
        <family val="2"/>
      </rPr>
      <t>cliquer sur la case ci-dessous pour choisir</t>
    </r>
  </si>
  <si>
    <t>gravité : coter de 1 à 4</t>
  </si>
  <si>
    <t>fréquence : coter de 1 à 4</t>
  </si>
  <si>
    <t>une fois par an</t>
  </si>
  <si>
    <t>une fois par mois</t>
  </si>
  <si>
    <t>une fois par semaine ou plus</t>
  </si>
  <si>
    <t>une fois par trimestre ou moins</t>
  </si>
  <si>
    <t>bénin domage mineur</t>
  </si>
  <si>
    <t>peu grave domage modéré</t>
  </si>
  <si>
    <t>grave domage important</t>
  </si>
  <si>
    <t>très grave domage majeur</t>
  </si>
  <si>
    <t>cliquer ici</t>
  </si>
  <si>
    <r>
      <t xml:space="preserve">Analyser l'évènement choisi : </t>
    </r>
    <r>
      <rPr>
        <i/>
        <sz val="11"/>
        <color indexed="10"/>
        <rFont val="Calibri"/>
        <family val="2"/>
      </rPr>
      <t xml:space="preserve">cliquer sur la case ci-dessous </t>
    </r>
  </si>
  <si>
    <t>orion</t>
  </si>
  <si>
    <t>Décès suite une injection intrathécale avec chimiothérapie intraveineuse</t>
  </si>
  <si>
    <t>erreur de posologie d'une chimiothérapie</t>
  </si>
  <si>
    <t>chute d'un brancard en sale de réveil</t>
  </si>
  <si>
    <t>évitabilité</t>
  </si>
  <si>
    <t>Décès de Mme X en fin de vie pour cancer métastasé</t>
  </si>
  <si>
    <t xml:space="preserve">changement de matériel </t>
  </si>
  <si>
    <t>changement de méthode d'intubation par manque de masque laryngé</t>
  </si>
  <si>
    <t>abandon du poste par l'IADE</t>
  </si>
  <si>
    <t>retard à la transfusion</t>
  </si>
  <si>
    <t xml:space="preserve">opération ophtalmo erreur de coté </t>
  </si>
  <si>
    <t>retard de prise en charge du malade en chir ambu</t>
  </si>
  <si>
    <t>médicament non donné mais tracé</t>
  </si>
  <si>
    <t>patient  hospitalisé n'a pas pu être oxygéné</t>
  </si>
  <si>
    <t>pas de surveillance INR patient sous AVK</t>
  </si>
  <si>
    <t>OPCT dans DAOM</t>
  </si>
  <si>
    <t>décès par manque de surveillance informatisé</t>
  </si>
  <si>
    <t>décès faute de prise en charge médicale rapide</t>
  </si>
  <si>
    <t>retard de prise en charge faute de  (absence de fil pour suture, CIP)</t>
  </si>
  <si>
    <t>prélèvement biologique mal conditionné</t>
  </si>
  <si>
    <t>prélèvement mal identifié (etiquette tronqué)</t>
  </si>
  <si>
    <t>erreur d'identification d'un prélèvement</t>
  </si>
  <si>
    <t>erreur d'identité sur le dossier patient (mauvaises étiquettes)</t>
  </si>
  <si>
    <t>erreur de séjour pour le patient</t>
  </si>
  <si>
    <t>feuille d'anesthésie dans le mauvais dossier</t>
  </si>
  <si>
    <t>médecin non joignable</t>
  </si>
  <si>
    <t>contention non prescrite</t>
  </si>
  <si>
    <t>prescription illisible</t>
  </si>
  <si>
    <t>agression verbale sur un patient</t>
  </si>
  <si>
    <t>prémédication non faite</t>
  </si>
  <si>
    <t>reprise de suture vaginale tardive</t>
  </si>
  <si>
    <t>fracture de la clavicule BB lors d'un acouchement</t>
  </si>
  <si>
    <t>somnifère IDE ou AS sans prescription et sans traçabilité</t>
  </si>
  <si>
    <t>erreur de patient vu par l'anesthésiste</t>
  </si>
  <si>
    <t>TS pateint lors d'un séjour</t>
  </si>
  <si>
    <t>pain donné à un allergique au gluten</t>
  </si>
  <si>
    <t>temps opératoire long faute de DM</t>
  </si>
  <si>
    <t>annulation d'un patient faute d'implant</t>
  </si>
  <si>
    <t>compte-rendu opératoire fait pour un patient non opéré</t>
  </si>
  <si>
    <t>évitabilité : coter de 1 à 4</t>
  </si>
  <si>
    <t>pas évitable</t>
  </si>
  <si>
    <t>en partie évitable</t>
  </si>
  <si>
    <t>totalement évitable</t>
  </si>
  <si>
    <t xml:space="preserve">                                                    Evènement choisi :</t>
  </si>
  <si>
    <t xml:space="preserve">                                             PILOTE DE L'ANALYSE : </t>
  </si>
  <si>
    <t>Date d'analyse :</t>
  </si>
  <si>
    <t>utilisés</t>
  </si>
  <si>
    <t>Plan d'actions :</t>
  </si>
  <si>
    <t>grave                                 domage important</t>
  </si>
  <si>
    <t>transfusion avec erreur de carte de groupe</t>
  </si>
  <si>
    <t>pas d'information du changement de normes techniques</t>
  </si>
  <si>
    <t>transfert de patient sans transmission du dossier</t>
  </si>
  <si>
    <t>apparition de veinites récurentes dans le service</t>
  </si>
  <si>
    <t>ordonnances non reçues à la pharmacie malgré le système de fax sécurisés</t>
  </si>
  <si>
    <t xml:space="preserve">hémorragie de la délivrance </t>
  </si>
  <si>
    <t>erreur de quantité de culot (prescription exécutée 2 fois)</t>
  </si>
  <si>
    <t>surdose de médicament (doliprane)</t>
  </si>
  <si>
    <t>patient transféré des urgences sans prescription</t>
  </si>
  <si>
    <t>(décès)</t>
  </si>
  <si>
    <t>(menace pronostic vital incapacité permanente)</t>
  </si>
  <si>
    <t>(prolongation d'hospitalisation)</t>
  </si>
  <si>
    <t>(inconfort)</t>
  </si>
  <si>
    <t>Lister les évènements indésirables ou porteurs de risque</t>
  </si>
  <si>
    <t>Actions correctives choisies</t>
  </si>
  <si>
    <t>ACTIONS CORRECTIVES proposées</t>
  </si>
  <si>
    <t xml:space="preserve">ACTIONS CORRECTIVES choisies </t>
  </si>
  <si>
    <r>
      <t xml:space="preserve">Mise en œuvre (oui/non) : </t>
    </r>
    <r>
      <rPr>
        <u/>
        <sz val="11"/>
        <rFont val="Calibri"/>
        <family val="2"/>
      </rPr>
      <t>choisir 3 actions maximum</t>
    </r>
  </si>
  <si>
    <t xml:space="preserve">                                                                                 Sélection du signalement du mois</t>
  </si>
  <si>
    <t xml:space="preserve">                                                                                  Analyse de l'évènement choisi</t>
  </si>
  <si>
    <t xml:space="preserve">Sélection du signalement du mois </t>
  </si>
  <si>
    <t xml:space="preserve">Analyse de l'évènement choisi </t>
  </si>
  <si>
    <t xml:space="preserve">Pilotage et suivi de l'évènement choisi </t>
  </si>
  <si>
    <t xml:space="preserve">Liste des signalements du mois </t>
  </si>
  <si>
    <r>
      <t xml:space="preserve">Sélectionner l'évènement en </t>
    </r>
    <r>
      <rPr>
        <b/>
        <i/>
        <sz val="11"/>
        <color indexed="62"/>
        <rFont val="Calibri"/>
        <family val="2"/>
      </rPr>
      <t>cliquant sur la case ci-dessous pour avoir la liste</t>
    </r>
  </si>
  <si>
    <t>le clin</t>
  </si>
  <si>
    <t xml:space="preserve">                                                                                  Pioltage et Suivi de l'évènement choisi</t>
  </si>
  <si>
    <t>P</t>
  </si>
  <si>
    <t>I</t>
  </si>
  <si>
    <t>L</t>
  </si>
  <si>
    <t>O</t>
  </si>
  <si>
    <t>T</t>
  </si>
  <si>
    <t>A</t>
  </si>
  <si>
    <t>G</t>
  </si>
  <si>
    <t>E</t>
  </si>
  <si>
    <t>S</t>
  </si>
  <si>
    <t>U</t>
  </si>
  <si>
    <t>V</t>
  </si>
  <si>
    <t>TTTTTTTTTTTTTTTTTTTTTTTTTTTT</t>
  </si>
  <si>
    <t>FFFFFFFFFFFFFFFFFFFFFFFFFF</t>
  </si>
  <si>
    <t>XXXXXXXXXXXXXXXXXXXXXXXX</t>
  </si>
  <si>
    <t>Actions mises en place</t>
  </si>
  <si>
    <t>Actions en cours</t>
  </si>
  <si>
    <t>Actions non faites</t>
  </si>
  <si>
    <t xml:space="preserve">Responsable </t>
  </si>
  <si>
    <t>Date limite</t>
  </si>
  <si>
    <t xml:space="preserve">Point sur les actions correctives  </t>
  </si>
  <si>
    <t>LE CREX</t>
  </si>
  <si>
    <t xml:space="preserve">                                         Outil d'aide au suivi des CREX  (Comité de Retour d’Expérience)</t>
  </si>
  <si>
    <t xml:space="preserve">                                de choisir un évènement et son pilote puis de traçer l'analyse des causes</t>
  </si>
  <si>
    <t xml:space="preserve">                                 et enfin de faire le suivi de la mise en œuvre des actions d'amélioration</t>
  </si>
  <si>
    <r>
      <t xml:space="preserve">Sélectionner l'évènement en </t>
    </r>
    <r>
      <rPr>
        <b/>
        <i/>
        <sz val="11"/>
        <color indexed="56"/>
        <rFont val="Calibri"/>
        <family val="2"/>
      </rPr>
      <t>cliquant sur la case ci-dessous pour avoir la liste</t>
    </r>
  </si>
  <si>
    <t>hiérarchisation</t>
  </si>
  <si>
    <t xml:space="preserve">ANNEE </t>
  </si>
  <si>
    <t>Date :</t>
  </si>
  <si>
    <t xml:space="preserve">Critères de cotation de la gravité, la fréquence et l'évitabilité pour la hiérachisation </t>
  </si>
  <si>
    <t xml:space="preserve">        Tableau de hiérarchisation des évènements indésirables</t>
  </si>
  <si>
    <t xml:space="preserve">                                         Outil d'analyse approfondie des causes d'un évènement  (AAC, CREX, RMM, REMED...)</t>
  </si>
  <si>
    <t>Après identification et cotation des signalements :</t>
  </si>
  <si>
    <t>retour au menu principal</t>
  </si>
  <si>
    <t>Procéder à l'analyse des faits - Déterminer les facteurs causes des écarts - Proposer des actions correctives - Choisir maximum 3 actions correctives à mettre en œuvre</t>
  </si>
  <si>
    <t xml:space="preserve">                               Plan d'actions : ci-dessous, les 3 actions correctives choisies</t>
  </si>
  <si>
    <t>Référentiels</t>
  </si>
  <si>
    <t xml:space="preserve">                                                                Evènement choisi :</t>
  </si>
  <si>
    <t xml:space="preserve">                                                         PILOTE DE L'ANALYSE : </t>
  </si>
  <si>
    <t xml:space="preserve">                                                            DATE DE L'ANALYSE : </t>
  </si>
  <si>
    <t>Réalisation de l'outil : Raymond NASSO ; CPias IdG</t>
  </si>
  <si>
    <t>OUI</t>
  </si>
  <si>
    <t>1- Lister les signalements du mois et sélectionner un à analyser</t>
  </si>
  <si>
    <t xml:space="preserve">2- Analyser l'évènement choisi </t>
  </si>
  <si>
    <t xml:space="preserve">3- Pilotage et suivi de l'évènement choisi </t>
  </si>
  <si>
    <t xml:space="preserve">                                                                                  2- Analyse de l'évènement choisi</t>
  </si>
  <si>
    <t xml:space="preserve">                                                                                  3- Pilotage et Suivi de l'évènement choisi</t>
  </si>
  <si>
    <t>pour choisir ci-dessous</t>
  </si>
  <si>
    <r>
      <t>Evènement à analyser : voir</t>
    </r>
    <r>
      <rPr>
        <b/>
        <i/>
        <sz val="14"/>
        <color indexed="56"/>
        <rFont val="Calibri"/>
        <family val="2"/>
      </rPr>
      <t xml:space="preserve"> la case ci-dessous </t>
    </r>
  </si>
  <si>
    <t>/48</t>
  </si>
  <si>
    <t xml:space="preserve">      hiérachisation de l'évènement</t>
  </si>
  <si>
    <t>niveau</t>
  </si>
  <si>
    <t xml:space="preserve">                                                                                1- Identification des signalements et choix d'un évènement à analyser</t>
  </si>
  <si>
    <t xml:space="preserve">                                                                                   récapitulatif de l'évènement choisi pour analyse approfondie des causes</t>
  </si>
  <si>
    <t xml:space="preserve"> UN évènement à analyser </t>
  </si>
  <si>
    <t xml:space="preserve">    Cet outil permet de lister les évènements indésirables ou porteurs de risque signalés, </t>
  </si>
  <si>
    <t>saisir l'année ci-dessous</t>
  </si>
  <si>
    <t>action 1</t>
  </si>
  <si>
    <t>action 2</t>
  </si>
  <si>
    <t>action 3</t>
  </si>
  <si>
    <t>ACTIONS CORRECTIVES choisies</t>
  </si>
  <si>
    <t>4- voir récapitulatif de l'évènement choisi</t>
  </si>
  <si>
    <t xml:space="preserve">Si la chronologie </t>
  </si>
  <si>
    <t>des faits est désorganisée</t>
  </si>
  <si>
    <t xml:space="preserve">cliquer sur la puce </t>
  </si>
  <si>
    <t>" Restaurer "</t>
  </si>
  <si>
    <t xml:space="preserve">* Dans chaque tableau, vous ne pourrez saisir des données </t>
  </si>
  <si>
    <t>que dans les cases blanches</t>
  </si>
  <si>
    <t>Dans le tableau ci-dessous, vous ne pouvez saisir des données que dans les cases blanches</t>
  </si>
  <si>
    <t>DATE</t>
  </si>
  <si>
    <t>HEURE</t>
  </si>
  <si>
    <t xml:space="preserve">       en termes de gravité, fréquence et évitabilité </t>
  </si>
  <si>
    <t>* Dans chaque onglet, vous ne pourrez saisir des données que dans les cases blanches</t>
  </si>
  <si>
    <t>* Dans le tableau ci-dessous, vous ne pourrez saisir des données que dans les cases blanches</t>
  </si>
  <si>
    <t>ATTENTION :</t>
  </si>
  <si>
    <t>MENU :</t>
  </si>
  <si>
    <t>Saisir la date de l'analyse :</t>
  </si>
  <si>
    <t xml:space="preserve">Etat d'avancement  </t>
  </si>
  <si>
    <t>Date</t>
  </si>
  <si>
    <t xml:space="preserve">                                        Point d'étape </t>
  </si>
  <si>
    <t>Etat d'avancement du PA</t>
  </si>
  <si>
    <t xml:space="preserve"> Critères de cotation de la gravité, de la fréquence et de l'évitabilité pour la hiérachisation </t>
  </si>
  <si>
    <t xml:space="preserve">                                         Outil d'analyse approfondie des causes d'un évènement indésirable</t>
  </si>
  <si>
    <t>L'outil AAC permet de formaliser et de tracer vos analyses approfondies des causes que ce soit dans le cadre des CREX, des RMM ou des REMED</t>
  </si>
  <si>
    <t>https://www.cpiasilesdeguadeloupe.com</t>
  </si>
  <si>
    <t>R. NASSO - mai 2019</t>
  </si>
  <si>
    <t>Conception :</t>
  </si>
  <si>
    <t>4/ voir le récapitulatif de l'évènement choisi (date d'analyse, plan d'action, responsables et état d'avancement)</t>
  </si>
  <si>
    <r>
      <t>• CREX, RMM ou REMED sont des d</t>
    </r>
    <r>
      <rPr>
        <sz val="12"/>
        <color indexed="8"/>
        <rFont val="Calibri"/>
        <family val="2"/>
      </rPr>
      <t xml:space="preserve">émarches organisées et systématiques de </t>
    </r>
    <r>
      <rPr>
        <b/>
        <sz val="12"/>
        <color indexed="8"/>
        <rFont val="Calibri"/>
        <family val="2"/>
      </rPr>
      <t>recueil et d’exploitation des signaux que donne un système</t>
    </r>
    <r>
      <rPr>
        <sz val="12"/>
        <color indexed="8"/>
        <rFont val="Calibri"/>
        <family val="2"/>
      </rPr>
      <t xml:space="preserve">.  </t>
    </r>
  </si>
  <si>
    <r>
      <t>• Ils permettent de</t>
    </r>
    <r>
      <rPr>
        <sz val="12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tirer les meilleures leçons de l’expérience afin de renforcer la robustesse et la sécurité du système</t>
    </r>
    <r>
      <rPr>
        <sz val="12"/>
        <color indexed="8"/>
        <rFont val="Calibri"/>
        <family val="2"/>
      </rPr>
      <t>.</t>
    </r>
  </si>
  <si>
    <r>
      <t>• Ce sont des d</t>
    </r>
    <r>
      <rPr>
        <b/>
        <sz val="12"/>
        <color indexed="8"/>
        <rFont val="Calibri"/>
        <family val="2"/>
      </rPr>
      <t xml:space="preserve">émarches collectives </t>
    </r>
    <r>
      <rPr>
        <sz val="12"/>
        <color indexed="8"/>
        <rFont val="Calibri"/>
        <family val="2"/>
      </rPr>
      <t xml:space="preserve">où la recherche de l’ensemble des causes, les actions correctives choisies et leur mise en œuvre sont </t>
    </r>
    <r>
      <rPr>
        <b/>
        <sz val="12"/>
        <color indexed="8"/>
        <rFont val="Calibri"/>
        <family val="2"/>
      </rPr>
      <t>l’expression de l’implication de l’ensemble des acteurs</t>
    </r>
    <r>
      <rPr>
        <sz val="12"/>
        <color indexed="8"/>
        <rFont val="Calibri"/>
        <family val="2"/>
      </rPr>
      <t>.</t>
    </r>
  </si>
  <si>
    <t>Date de l'analyse N°1 :</t>
  </si>
  <si>
    <t>Etablissement :</t>
  </si>
  <si>
    <t xml:space="preserve">Objectif : Aider à la réalisation, au suivi et à l'archivage de l'analyse des causes profondes d’un EIAS </t>
  </si>
  <si>
    <t xml:space="preserve">      (EIAS : évènement indésirable associé aux soins)</t>
  </si>
  <si>
    <t xml:space="preserve">vérifié le : </t>
  </si>
  <si>
    <t xml:space="preserve">Pilote de l'analyse : </t>
  </si>
  <si>
    <t>Référentiel utilisé :</t>
  </si>
  <si>
    <t>1) Lister les évènements indésirables ou porteurs de risque</t>
  </si>
  <si>
    <t xml:space="preserve">        2) Hiérarchiser les évènements indésirables </t>
  </si>
  <si>
    <t xml:space="preserve">3) Mettre OUI </t>
  </si>
  <si>
    <t>(pour voir les critères de cotation, 
positionner le curseur sur Gravité, Fréquence ou Evitabilité)</t>
  </si>
  <si>
    <t>FACTEURS CONTRIBUTIFS ET INFLUENTS</t>
  </si>
  <si>
    <t>ORGANISATION (responsabilité, fiches de poste, protocoles et référentiels, formation, dossier patient…)</t>
  </si>
  <si>
    <t>TECHNIQUES (disponibilité des installations, matériels ou équipements...)</t>
  </si>
  <si>
    <t>FACTEURS HUMAINS (condition de travail, fonctionnement de l'équipe, interface homme/système…)</t>
  </si>
  <si>
    <t xml:space="preserve"> ENVIRONNEMENT : contexte de l'EI (affluence, absence, pannes…) à l'origine des facteurs influents</t>
  </si>
  <si>
    <t>attente au bloc</t>
  </si>
  <si>
    <r>
      <rPr>
        <b/>
        <u/>
        <sz val="14"/>
        <color indexed="8"/>
        <rFont val="Calibri"/>
        <family val="2"/>
      </rPr>
      <t xml:space="preserve">Signalements de la période prédente </t>
    </r>
    <r>
      <rPr>
        <b/>
        <sz val="14"/>
        <color indexed="8"/>
        <rFont val="Calibri"/>
        <family val="2"/>
      </rPr>
      <t xml:space="preserve">: </t>
    </r>
  </si>
  <si>
    <r>
      <rPr>
        <b/>
        <u/>
        <sz val="14"/>
        <color indexed="8"/>
        <rFont val="Calibri"/>
        <family val="2"/>
      </rPr>
      <t xml:space="preserve">Signalements de la période précédente </t>
    </r>
    <r>
      <rPr>
        <b/>
        <sz val="14"/>
        <color indexed="8"/>
        <rFont val="Calibri"/>
        <family val="2"/>
      </rPr>
      <t xml:space="preserve">: </t>
    </r>
  </si>
  <si>
    <r>
      <t xml:space="preserve">* Dans chaque onglet, pour suivre la chronologie, cliquer sur les différentes étapes  du MENU :  </t>
    </r>
    <r>
      <rPr>
        <b/>
        <i/>
        <u/>
        <sz val="12"/>
        <color indexed="10"/>
        <rFont val="Calibri"/>
        <family val="2"/>
      </rPr>
      <t>ATTENTION, ne pas renommer les onglets</t>
    </r>
  </si>
  <si>
    <t>16H00'</t>
  </si>
  <si>
    <t>16H35'</t>
  </si>
  <si>
    <t>16H40'</t>
  </si>
  <si>
    <t>18H00'</t>
  </si>
  <si>
    <t>20H00'</t>
  </si>
  <si>
    <t>07H00'</t>
  </si>
  <si>
    <t>09H00'</t>
  </si>
  <si>
    <t>12H00'</t>
  </si>
  <si>
    <t>09H15'</t>
  </si>
  <si>
    <t>9H45'</t>
  </si>
  <si>
    <t>06H05'</t>
  </si>
  <si>
    <t>06H00'</t>
  </si>
  <si>
    <t>08H00'</t>
  </si>
  <si>
    <t>au bloc, constat d'absence de matériel pour opération du tibia, réduction fracture tibia reporté</t>
  </si>
  <si>
    <t>Vincent retourne dans le service</t>
  </si>
  <si>
    <t>Délai important entre les 2 opérations</t>
  </si>
  <si>
    <t xml:space="preserve">retour de Vincent au bloc pour opération du tibia </t>
  </si>
  <si>
    <t>Fracture réduite avec mise en place de plaques</t>
  </si>
  <si>
    <t>11H00'</t>
  </si>
  <si>
    <t>Vincent retourne dans le service après surveillance SSPI</t>
  </si>
  <si>
    <t>Fièvre constatée 38°7</t>
  </si>
  <si>
    <t>Vincent transféré en CHU en réa après agravation post traitement ATB</t>
  </si>
  <si>
    <t>pas de réévaluation de l'ATB thérapie</t>
  </si>
  <si>
    <t>16H15'</t>
  </si>
  <si>
    <t>Examen, préparation et ramassage du blessé</t>
  </si>
  <si>
    <t>IADE du SMUR pose cathéter (KTVP)</t>
  </si>
  <si>
    <t>délai de prise en charge trop long</t>
  </si>
  <si>
    <t>hospitalisation lits portes</t>
  </si>
  <si>
    <t>pénurie chronique de lits, hopital plein</t>
  </si>
  <si>
    <t>défaut d'organisation de lits d'aval des urgences</t>
  </si>
  <si>
    <t>les 5 salles étaient d'op déjà occupées</t>
  </si>
  <si>
    <t>équipe IBODE et IADE restreinte</t>
  </si>
  <si>
    <t xml:space="preserve"> l'IDE a pensé que ce serait fait au bloc car le patient serait opéré ce jour</t>
  </si>
  <si>
    <t>prise en charge par l'équipe de nuit, avec un seul IDE présent dans le service de 25 lits</t>
  </si>
  <si>
    <t>pas de concertation IDE, médecins</t>
  </si>
  <si>
    <t>tenue des boites d'instruments</t>
  </si>
  <si>
    <t xml:space="preserve">Absence de matériel
</t>
  </si>
  <si>
    <t xml:space="preserve">Transfert non envisagé vers un autre établissement </t>
  </si>
  <si>
    <t>période de transition entre dossier papier et dossier informatisé</t>
  </si>
  <si>
    <t xml:space="preserve">pas de protocole de rééval, </t>
  </si>
  <si>
    <t>pas de politique de bon usage des ATB</t>
  </si>
  <si>
    <t>pas de référent ATB dans le service</t>
  </si>
  <si>
    <t>activer la mise en place de l'équipe de bed managers</t>
  </si>
  <si>
    <t>Systématiser la visite du chir en présence de l'IDE</t>
  </si>
  <si>
    <t>les deux anesthésistes n'étaient pas disponibles, occupés en salle par une urgence obstétricale</t>
  </si>
  <si>
    <t>stérilisation externalisée</t>
  </si>
  <si>
    <t>boites incomplètes et en quantité insuffisante</t>
  </si>
  <si>
    <t>pas de controles des instruments dans les boites avant stérilisation</t>
  </si>
  <si>
    <t>racheter des boites complètes et resensibiliser les IBODES</t>
  </si>
  <si>
    <t>pas d'information, pas de consignes données</t>
  </si>
  <si>
    <t>* pas de convention avec autre établissement
* conseil de bloc peu actif, pas de conduite à tenir dans ce cas</t>
  </si>
  <si>
    <t xml:space="preserve">discuter d l'importance de la rééval lors de la prochaine CME
</t>
  </si>
  <si>
    <t>Après agravation, décision collégiale amputation</t>
  </si>
  <si>
    <t xml:space="preserve">discuter lors du prochain conseil de bloc pour proposer une CAT lorsque toutes les salles sont occupées </t>
  </si>
  <si>
    <t>Action mise en place</t>
  </si>
  <si>
    <t>Action en cours</t>
  </si>
  <si>
    <t>Action non faite</t>
  </si>
  <si>
    <t>* manque d'expérience de l'opérateur
* délai important de retanscription des CR chirurgicaux</t>
  </si>
  <si>
    <t>A l'incision, syndrôme des loges constaté et antibioprophylaxie en cours</t>
  </si>
  <si>
    <t>ATBprophylaxie non terminée</t>
  </si>
  <si>
    <t>manque de communication entre le chirurgien et l'anesthésiste</t>
  </si>
  <si>
    <t>mauvaise utilisation de la check-list</t>
  </si>
  <si>
    <t xml:space="preserve">température anormale </t>
  </si>
  <si>
    <t>pas de changement du  cathéter posé en urgence</t>
  </si>
  <si>
    <t>l'ATB prophylaxie est passée sur le KTVP en place</t>
  </si>
  <si>
    <t>Accident de moto de Vincent (perte de connaissance, fractures fermées tibia gauche et main gauche)</t>
  </si>
  <si>
    <t xml:space="preserve">Vincent hospitalisé aux lits portes </t>
  </si>
  <si>
    <t>pas de places en traumatologie</t>
  </si>
  <si>
    <t xml:space="preserve">après radio de contrôle, Vincent vu par le chirurgien qui décide de l'opérer le lendemain </t>
  </si>
  <si>
    <t xml:space="preserve">Vincent opéré uniquement de la main, </t>
  </si>
  <si>
    <r>
      <t xml:space="preserve">* pas de traitement du syndrôme de loges                                                                                                  </t>
    </r>
    <r>
      <rPr>
        <sz val="11"/>
        <color indexed="10"/>
        <rFont val="Calibri"/>
        <family val="2"/>
      </rPr>
      <t xml:space="preserve"> * pas de trace du compte rendu chirurgical dans le DPI</t>
    </r>
  </si>
  <si>
    <t>pas de réévaluation de l'ATBthérapie</t>
  </si>
  <si>
    <t>Prise de sang et mise sous ATB thérapie probabiliste (penicilline)</t>
  </si>
  <si>
    <t>Retour de résultats : hémoculture positive  à SARM</t>
  </si>
  <si>
    <t xml:space="preserve">résultat reçu et mis directement dan le dossier du patient sans être vu par un médecin </t>
  </si>
  <si>
    <t xml:space="preserve">Mettre la rééval de l'ATB à l'ordre du jour de la prochaine CME
</t>
  </si>
  <si>
    <t>* pas de protocole de réévaluation systématique de l'ATBthérapie,                 * personnel soignant peu sensibilisé,        * importance modérée de cette thématique pour les médecins</t>
  </si>
  <si>
    <t>* pas de politique de bon usage des ATB, * pas de référent ATB dans l'établissement                                              * résultat de l'hémoc plusieurs jours après le prélèvement avec sentiment que la situation est férée car patient sous ATB</t>
  </si>
  <si>
    <t>douche préop du matin à domicile</t>
  </si>
  <si>
    <t>accueil Unité de Chirurgie Ambulatoire</t>
  </si>
  <si>
    <t>passage chez le coiffeur la veille</t>
  </si>
  <si>
    <t>élaborer un dépliant à donner systématiquement aux patients</t>
  </si>
  <si>
    <t>5h00</t>
  </si>
  <si>
    <t>9h00</t>
  </si>
  <si>
    <t>10h00</t>
  </si>
  <si>
    <t>15h00</t>
  </si>
  <si>
    <t>douche mal faite par le patient (sans shampoing des cheveux)</t>
  </si>
  <si>
    <t>pas de document préop remis au patient concernant la douche</t>
  </si>
  <si>
    <t>attente trop longue par rapport à la douche préop</t>
  </si>
  <si>
    <t>une urgence qui a occupé la salle et 2 autres interventions précédentes plus longues que prévu</t>
  </si>
  <si>
    <t>mauvaise programmation (timming trop serré)</t>
  </si>
  <si>
    <t xml:space="preserve">intérêt de programmer le plus de patients possible dans un contxte de tarification à l'activité </t>
  </si>
  <si>
    <t>une seule salle précue pour la chir ambulatoire</t>
  </si>
  <si>
    <t>anesthéssite nouvellement arrivé et pas informé, ignorant l'existance d'un DP papier</t>
  </si>
  <si>
    <t>* période de transition entre DP papier et DPI                                                                    * pas de politique d'accueil des nouveaux arrivés</t>
  </si>
  <si>
    <t xml:space="preserve">ATBprophylaxie prévue avec une céphalosporine, non administrée , vigilance de l'IADE qui avait lu "allergie cephalosporines"dans le dossier patient </t>
  </si>
  <si>
    <t>pas de consultation du dossier patient papier par l'anesthésiste présent en salle, mais consultation DPI</t>
  </si>
  <si>
    <t>non identification de l'allergie par l'anesthésiste</t>
  </si>
  <si>
    <t>16h30</t>
  </si>
  <si>
    <t>pas d'ATBprophylaxie</t>
  </si>
  <si>
    <t>pharmacie fermée à partir de 15h</t>
  </si>
  <si>
    <t>chirurgien pressé car programme déjà en retard</t>
  </si>
  <si>
    <t>décision du chirugien de ne pas mettre d'ATBprophylaxie</t>
  </si>
  <si>
    <t>fermeture,  l'opération s'est bien passée</t>
  </si>
  <si>
    <t>habitude du chirugien</t>
  </si>
  <si>
    <t>* chirurgien de la vieille école                        * culture de la surveillance ISO inexistante</t>
  </si>
  <si>
    <t xml:space="preserve">revoir la liste des antibiotiques disponibles </t>
  </si>
  <si>
    <t>prévoir une salle différente pour traiter les urgences</t>
  </si>
  <si>
    <t>Dr Anne ALYSE</t>
  </si>
  <si>
    <t xml:space="preserve">C
L
I
Q
U
E
R
I
C
I
P
O
U
R
R
E
V
E
N
I
R     
 A
U   
 D
E
B
U
T     
 D
U     
 T
A
B
L
E
A
U     
C
L
I
Q
U
E
R      
I
C
I
C
L
I
Q
U
E
R
I
C
I
P
O
U
R
R
E
V
E
N
I
R     
 A
U   
 D
E
B
U
T     
 D
U     
 T
A
B
L
E
A
U     
C
L
I
Q
U
E
R      
I
C
I
  </t>
  </si>
  <si>
    <t xml:space="preserve"> </t>
  </si>
  <si>
    <t xml:space="preserve">C
L
I
Q
U
E
R 
 P
O
U
R  
 R
E
V
E
N
I
R    
</t>
  </si>
  <si>
    <t>14h00</t>
  </si>
  <si>
    <t>consultation de chirurgie</t>
  </si>
  <si>
    <t>pas d'info sur le pré post op</t>
  </si>
  <si>
    <t>longue liste d'attente</t>
  </si>
  <si>
    <t xml:space="preserve">peu de temps pour voir les patients </t>
  </si>
  <si>
    <t>élaborer un  dépliant à donner systématiquement aux patients</t>
  </si>
  <si>
    <t>pas de recherche d'allergie</t>
  </si>
  <si>
    <t>pas de coordination avec le chirurgien Allergie= pb du chirurgien</t>
  </si>
  <si>
    <t>systématisé la recherche de l'allergie par le chirurgien</t>
  </si>
  <si>
    <t>consultation d'anesthésie</t>
  </si>
  <si>
    <t>pas de prévision pour ATBpro</t>
  </si>
  <si>
    <t>pas de coordination avec le chirurgien ATBpro fait en intracamérulaire pb du chirurgien</t>
  </si>
  <si>
    <t>anesthésiste remplacant non habitué à l'OPH</t>
  </si>
  <si>
    <t>consultation très rapide sans paramedicaux pour informer à défaut</t>
  </si>
  <si>
    <t>douche préop veille au soir</t>
  </si>
  <si>
    <t>pas de shampoing</t>
  </si>
  <si>
    <t>pas de protocole donné au patient</t>
  </si>
  <si>
    <t>passage au bloc</t>
  </si>
  <si>
    <t>13h00</t>
  </si>
  <si>
    <t>14h</t>
  </si>
  <si>
    <t>dilatation avec collyre unidose par instillation</t>
  </si>
  <si>
    <t>15h</t>
  </si>
  <si>
    <t>installation en salle ATS avec bétadine 5% oph</t>
  </si>
  <si>
    <t>15h05</t>
  </si>
  <si>
    <t>anesthésie topique avec gel xylo 2%</t>
  </si>
  <si>
    <t>15h10</t>
  </si>
  <si>
    <t>incision phacoemulsification irrigation BSS pose implant intraoculaire</t>
  </si>
  <si>
    <t>15h30</t>
  </si>
  <si>
    <t>faire le T1 et T2 de la cheklist</t>
  </si>
  <si>
    <t>pas d'autre famille de molécule immédiatement disponible levofloxacine IVL</t>
  </si>
  <si>
    <t>18h</t>
  </si>
  <si>
    <t>passage de l'OPH et de l'anesthésiste</t>
  </si>
  <si>
    <t>pas de cosnsigne</t>
  </si>
  <si>
    <t>consignes écrites pour le retour à domicile à remettre au patient et à un proche</t>
  </si>
  <si>
    <t>19h</t>
  </si>
  <si>
    <t>remise à la rue</t>
  </si>
  <si>
    <t>pas d'appel</t>
  </si>
  <si>
    <t>œil douloureux</t>
  </si>
  <si>
    <t>pas de consigne</t>
  </si>
  <si>
    <t>pas d'appel systématique de l'UCA  prévu</t>
  </si>
  <si>
    <t>appel du lendemain par un soignant formé</t>
  </si>
  <si>
    <t>œil douloureux et inflammatoire</t>
  </si>
  <si>
    <t>pas d'appel et pas d'aidant présent au domicile</t>
  </si>
  <si>
    <t>hospitalisation pour sepsis fébrile œil douloureux et inflammatoire</t>
  </si>
  <si>
    <t>passage d'un aidant de la famille</t>
  </si>
  <si>
    <t>9h30</t>
  </si>
  <si>
    <t>mise sous antibiotique</t>
  </si>
  <si>
    <t xml:space="preserve">évolution favorable du sepsis mais perte de la vision </t>
  </si>
  <si>
    <t>Participants à l'analyse :</t>
  </si>
  <si>
    <t xml:space="preserve">                     Fonction</t>
  </si>
  <si>
    <t>catégorie professionnelle</t>
  </si>
  <si>
    <t>* Dans le tableau " 3- Pilotage et Suivi de l'évènement choisi " vous devez renseigner le PILOTE et les PARTICIPANTS</t>
  </si>
  <si>
    <t xml:space="preserve">2/analyser l'événement choisi, </t>
  </si>
  <si>
    <t xml:space="preserve">1/lister les signalements et choisir un évènement, </t>
  </si>
  <si>
    <t>3/piloter et suivre les plans d'actions</t>
  </si>
  <si>
    <t xml:space="preserve">* Pour faciliter la navigation entre les différents tableaux, n'utilisez que les puces  "jaune sur fond rouge"  </t>
  </si>
  <si>
    <t>Nouara</t>
  </si>
  <si>
    <t>Mme CESTPASBIEN</t>
  </si>
  <si>
    <t xml:space="preserve">    Cet outil permet de faire l'analyse des causes profondes pour 6 évènements indésirables ou porteurs de risque dans l'année </t>
  </si>
  <si>
    <t>une analyse par onglet : de AAC1 à AAC6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</si>
</sst>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78" x14ac:knownFonts="1">
    <font>
      <sz val="11"/>
      <color theme="1"/>
      <name val="Calibri"/>
      <family val="2"/>
      <scheme val="minor"/>
    </font>
    <font>
      <b/>
      <u/>
      <sz val="14"/>
      <color indexed="8"/>
      <name val="Calibri"/>
      <family val="2"/>
    </font>
    <font>
      <b/>
      <sz val="14"/>
      <color indexed="8"/>
      <name val="Calibri"/>
      <family val="2"/>
    </font>
    <font>
      <i/>
      <sz val="11"/>
      <color indexed="10"/>
      <name val="Calibri"/>
      <family val="2"/>
    </font>
    <font>
      <u/>
      <sz val="11"/>
      <name val="Calibri"/>
      <family val="2"/>
    </font>
    <font>
      <b/>
      <i/>
      <sz val="11"/>
      <color indexed="62"/>
      <name val="Calibri"/>
      <family val="2"/>
    </font>
    <font>
      <b/>
      <i/>
      <sz val="11"/>
      <color indexed="56"/>
      <name val="Calibri"/>
      <family val="2"/>
    </font>
    <font>
      <b/>
      <i/>
      <sz val="14"/>
      <color indexed="56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1"/>
      <name val="Tahoma"/>
      <family val="2"/>
    </font>
    <font>
      <b/>
      <sz val="14"/>
      <color indexed="81"/>
      <name val="Tahoma"/>
      <family val="2"/>
    </font>
    <font>
      <b/>
      <i/>
      <u/>
      <sz val="12"/>
      <color indexed="10"/>
      <name val="Calibri"/>
      <family val="2"/>
    </font>
    <font>
      <sz val="11"/>
      <color indexed="10"/>
      <name val="Calibri"/>
      <family val="2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4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3" tint="0.59999389629810485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3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7" tint="0.79998168889431442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1"/>
      <color theme="7" tint="0.59999389629810485"/>
      <name val="Calibri"/>
      <family val="2"/>
      <scheme val="minor"/>
    </font>
    <font>
      <sz val="11"/>
      <color theme="3" tint="0.79998168889431442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i/>
      <sz val="12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1"/>
      <color theme="7" tint="0.59999389629810485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u/>
      <sz val="11"/>
      <color rgb="FFFFFF00"/>
      <name val="Calibri"/>
      <family val="2"/>
      <scheme val="minor"/>
    </font>
    <font>
      <sz val="11"/>
      <color theme="5"/>
      <name val="Calibri"/>
      <family val="2"/>
      <scheme val="minor"/>
    </font>
    <font>
      <b/>
      <i/>
      <u/>
      <sz val="12"/>
      <color rgb="FFFF000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B9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7FFA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/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thick">
        <color rgb="FFFF0000"/>
      </top>
      <bottom/>
      <diagonal/>
    </border>
    <border>
      <left/>
      <right/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 style="thick">
        <color rgb="FFFF0000"/>
      </right>
      <top/>
      <bottom/>
      <diagonal/>
    </border>
    <border>
      <left/>
      <right style="thick">
        <color rgb="FFFF0000"/>
      </right>
      <top style="thin">
        <color indexed="64"/>
      </top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medium">
        <color rgb="FFFF0000"/>
      </right>
      <top style="medium">
        <color indexed="64"/>
      </top>
      <bottom/>
      <diagonal/>
    </border>
    <border>
      <left/>
      <right style="thick">
        <color rgb="FFFF0000"/>
      </right>
      <top style="medium">
        <color indexed="64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403">
    <xf numFmtId="0" fontId="0" fillId="0" borderId="0" xfId="0"/>
    <xf numFmtId="0" fontId="1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19" fillId="0" borderId="0" xfId="0" applyFont="1"/>
    <xf numFmtId="0" fontId="20" fillId="0" borderId="0" xfId="0" applyFont="1" applyAlignment="1">
      <alignment horizontal="center" vertical="center" wrapText="1"/>
    </xf>
    <xf numFmtId="0" fontId="0" fillId="0" borderId="1" xfId="0" applyBorder="1" applyAlignment="1">
      <alignment horizontal="left" vertical="center" wrapText="1" inden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49" fontId="19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left" vertical="center" wrapText="1" indent="1"/>
    </xf>
    <xf numFmtId="0" fontId="19" fillId="0" borderId="1" xfId="0" applyFont="1" applyBorder="1" applyAlignment="1">
      <alignment horizontal="left" vertical="center" wrapText="1"/>
    </xf>
    <xf numFmtId="0" fontId="0" fillId="0" borderId="1" xfId="0" applyBorder="1"/>
    <xf numFmtId="0" fontId="21" fillId="2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9" fillId="0" borderId="1" xfId="0" applyFont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/>
    <xf numFmtId="0" fontId="22" fillId="2" borderId="1" xfId="0" applyFont="1" applyFill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wrapText="1"/>
    </xf>
    <xf numFmtId="0" fontId="23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0" fontId="24" fillId="0" borderId="1" xfId="0" applyFont="1" applyBorder="1"/>
    <xf numFmtId="0" fontId="24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9" fillId="0" borderId="1" xfId="0" applyFont="1" applyBorder="1"/>
    <xf numFmtId="0" fontId="19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26" fillId="0" borderId="1" xfId="0" applyFont="1" applyBorder="1"/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19" fillId="6" borderId="1" xfId="0" applyFont="1" applyFill="1" applyBorder="1" applyAlignment="1">
      <alignment horizontal="center"/>
    </xf>
    <xf numFmtId="0" fontId="14" fillId="0" borderId="0" xfId="0" applyFont="1"/>
    <xf numFmtId="0" fontId="0" fillId="7" borderId="1" xfId="0" applyFill="1" applyBorder="1" applyAlignment="1" applyProtection="1">
      <alignment wrapText="1"/>
      <protection locked="0"/>
    </xf>
    <xf numFmtId="0" fontId="24" fillId="8" borderId="1" xfId="0" applyFont="1" applyFill="1" applyBorder="1"/>
    <xf numFmtId="0" fontId="19" fillId="7" borderId="5" xfId="0" applyFont="1" applyFill="1" applyBorder="1" applyProtection="1"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19" fillId="7" borderId="1" xfId="0" applyFont="1" applyFill="1" applyBorder="1" applyAlignment="1" applyProtection="1">
      <alignment horizontal="center"/>
      <protection locked="0"/>
    </xf>
    <xf numFmtId="0" fontId="27" fillId="5" borderId="6" xfId="1" applyFont="1" applyFill="1" applyBorder="1" applyAlignment="1">
      <alignment horizontal="center" vertical="center"/>
    </xf>
    <xf numFmtId="0" fontId="0" fillId="7" borderId="6" xfId="0" applyFill="1" applyBorder="1" applyProtection="1">
      <protection locked="0"/>
    </xf>
    <xf numFmtId="0" fontId="28" fillId="7" borderId="5" xfId="0" applyFont="1" applyFill="1" applyBorder="1" applyProtection="1">
      <protection locked="0"/>
    </xf>
    <xf numFmtId="0" fontId="0" fillId="6" borderId="0" xfId="0" applyFill="1"/>
    <xf numFmtId="0" fontId="0" fillId="0" borderId="0" xfId="0" applyAlignment="1">
      <alignment horizontal="right"/>
    </xf>
    <xf numFmtId="0" fontId="0" fillId="0" borderId="0" xfId="0"/>
    <xf numFmtId="0" fontId="0" fillId="9" borderId="0" xfId="0" applyFill="1"/>
    <xf numFmtId="0" fontId="0" fillId="9" borderId="0" xfId="0" applyFill="1" applyAlignment="1">
      <alignment horizontal="center" vertical="center"/>
    </xf>
    <xf numFmtId="0" fontId="20" fillId="9" borderId="0" xfId="0" applyFont="1" applyFill="1" applyAlignment="1">
      <alignment horizontal="center" vertical="center" wrapText="1"/>
    </xf>
    <xf numFmtId="0" fontId="19" fillId="9" borderId="0" xfId="0" applyFont="1" applyFill="1"/>
    <xf numFmtId="0" fontId="29" fillId="9" borderId="0" xfId="0" applyFont="1" applyFill="1" applyAlignment="1">
      <alignment horizontal="center" vertical="center"/>
    </xf>
    <xf numFmtId="0" fontId="24" fillId="8" borderId="7" xfId="0" applyFont="1" applyFill="1" applyBorder="1" applyAlignment="1">
      <alignment horizontal="center"/>
    </xf>
    <xf numFmtId="0" fontId="17" fillId="8" borderId="7" xfId="0" applyFont="1" applyFill="1" applyBorder="1" applyAlignment="1">
      <alignment horizontal="center"/>
    </xf>
    <xf numFmtId="0" fontId="21" fillId="10" borderId="5" xfId="0" applyFont="1" applyFill="1" applyBorder="1" applyAlignment="1" applyProtection="1">
      <alignment horizontal="left" vertical="center"/>
      <protection locked="0"/>
    </xf>
    <xf numFmtId="0" fontId="21" fillId="10" borderId="8" xfId="0" applyFont="1" applyFill="1" applyBorder="1" applyAlignment="1" applyProtection="1">
      <alignment horizontal="left" vertical="center"/>
      <protection locked="0"/>
    </xf>
    <xf numFmtId="0" fontId="21" fillId="10" borderId="9" xfId="0" applyFont="1" applyFill="1" applyBorder="1" applyAlignment="1" applyProtection="1">
      <alignment horizontal="left" vertical="center"/>
      <protection locked="0"/>
    </xf>
    <xf numFmtId="0" fontId="22" fillId="10" borderId="1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 wrapText="1"/>
    </xf>
    <xf numFmtId="0" fontId="0" fillId="11" borderId="0" xfId="0" applyFill="1"/>
    <xf numFmtId="0" fontId="0" fillId="11" borderId="1" xfId="0" applyFill="1" applyBorder="1" applyAlignment="1">
      <alignment wrapText="1"/>
    </xf>
    <xf numFmtId="0" fontId="0" fillId="11" borderId="1" xfId="0" applyFill="1" applyBorder="1" applyAlignment="1">
      <alignment horizontal="center" wrapText="1"/>
    </xf>
    <xf numFmtId="0" fontId="0" fillId="11" borderId="0" xfId="0" applyFill="1" applyAlignment="1">
      <alignment wrapText="1"/>
    </xf>
    <xf numFmtId="0" fontId="0" fillId="7" borderId="10" xfId="0" applyFill="1" applyBorder="1" applyAlignment="1" applyProtection="1">
      <alignment wrapText="1"/>
      <protection locked="0"/>
    </xf>
    <xf numFmtId="0" fontId="17" fillId="7" borderId="1" xfId="0" applyFont="1" applyFill="1" applyBorder="1" applyProtection="1">
      <protection locked="0"/>
    </xf>
    <xf numFmtId="0" fontId="19" fillId="12" borderId="5" xfId="0" applyFont="1" applyFill="1" applyBorder="1" applyProtection="1">
      <protection locked="0"/>
    </xf>
    <xf numFmtId="0" fontId="0" fillId="12" borderId="6" xfId="0" applyFill="1" applyBorder="1" applyProtection="1">
      <protection locked="0"/>
    </xf>
    <xf numFmtId="0" fontId="0" fillId="13" borderId="0" xfId="0" applyFill="1"/>
    <xf numFmtId="0" fontId="0" fillId="6" borderId="9" xfId="0" applyFill="1" applyBorder="1"/>
    <xf numFmtId="0" fontId="2" fillId="10" borderId="11" xfId="0" applyFont="1" applyFill="1" applyBorder="1" applyAlignment="1">
      <alignment horizontal="center"/>
    </xf>
    <xf numFmtId="0" fontId="30" fillId="10" borderId="7" xfId="0" applyFont="1" applyFill="1" applyBorder="1" applyAlignment="1">
      <alignment horizontal="center"/>
    </xf>
    <xf numFmtId="0" fontId="0" fillId="12" borderId="1" xfId="0" applyFill="1" applyBorder="1" applyAlignment="1" applyProtection="1">
      <alignment wrapText="1"/>
      <protection locked="0"/>
    </xf>
    <xf numFmtId="0" fontId="19" fillId="12" borderId="1" xfId="0" applyFont="1" applyFill="1" applyBorder="1" applyAlignment="1" applyProtection="1">
      <alignment wrapText="1"/>
      <protection locked="0"/>
    </xf>
    <xf numFmtId="0" fontId="31" fillId="9" borderId="0" xfId="0" applyFont="1" applyFill="1"/>
    <xf numFmtId="0" fontId="0" fillId="9" borderId="0" xfId="0" applyFill="1"/>
    <xf numFmtId="0" fontId="21" fillId="10" borderId="12" xfId="0" applyFont="1" applyFill="1" applyBorder="1" applyAlignment="1" applyProtection="1">
      <alignment horizontal="left" vertical="center"/>
      <protection locked="0"/>
    </xf>
    <xf numFmtId="0" fontId="0" fillId="10" borderId="13" xfId="0" applyFill="1" applyBorder="1" applyAlignment="1">
      <alignment horizontal="left" vertical="center"/>
    </xf>
    <xf numFmtId="0" fontId="0" fillId="10" borderId="4" xfId="0" applyFill="1" applyBorder="1" applyAlignment="1">
      <alignment horizontal="left" vertical="center"/>
    </xf>
    <xf numFmtId="0" fontId="21" fillId="9" borderId="0" xfId="0" applyFont="1" applyFill="1" applyAlignment="1" applyProtection="1">
      <alignment horizontal="left" vertical="center"/>
      <protection locked="0"/>
    </xf>
    <xf numFmtId="0" fontId="32" fillId="9" borderId="0" xfId="0" applyFont="1" applyFill="1" applyAlignment="1" applyProtection="1">
      <alignment horizontal="left" vertical="center"/>
      <protection locked="0"/>
    </xf>
    <xf numFmtId="0" fontId="14" fillId="13" borderId="14" xfId="0" applyFont="1" applyFill="1" applyBorder="1" applyAlignment="1">
      <alignment wrapText="1"/>
    </xf>
    <xf numFmtId="0" fontId="14" fillId="13" borderId="14" xfId="0" applyFont="1" applyFill="1" applyBorder="1"/>
    <xf numFmtId="0" fontId="14" fillId="13" borderId="15" xfId="0" applyFont="1" applyFill="1" applyBorder="1"/>
    <xf numFmtId="0" fontId="25" fillId="8" borderId="1" xfId="0" applyFont="1" applyFill="1" applyBorder="1" applyAlignment="1">
      <alignment horizontal="left" vertical="center" wrapText="1"/>
    </xf>
    <xf numFmtId="0" fontId="18" fillId="13" borderId="0" xfId="0" applyFont="1" applyFill="1"/>
    <xf numFmtId="0" fontId="33" fillId="13" borderId="0" xfId="0" applyFont="1" applyFill="1" applyAlignment="1">
      <alignment horizontal="left"/>
    </xf>
    <xf numFmtId="0" fontId="34" fillId="5" borderId="6" xfId="1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14" borderId="0" xfId="0" applyFill="1"/>
    <xf numFmtId="0" fontId="0" fillId="15" borderId="0" xfId="0" applyFill="1"/>
    <xf numFmtId="0" fontId="35" fillId="15" borderId="0" xfId="0" applyFont="1" applyFill="1"/>
    <xf numFmtId="0" fontId="0" fillId="15" borderId="0" xfId="0" applyFill="1" applyAlignment="1">
      <alignment horizontal="right"/>
    </xf>
    <xf numFmtId="0" fontId="36" fillId="16" borderId="17" xfId="0" applyFont="1" applyFill="1" applyBorder="1"/>
    <xf numFmtId="0" fontId="0" fillId="16" borderId="14" xfId="0" applyFill="1" applyBorder="1"/>
    <xf numFmtId="0" fontId="0" fillId="16" borderId="15" xfId="0" applyFill="1" applyBorder="1"/>
    <xf numFmtId="0" fontId="0" fillId="16" borderId="0" xfId="0" applyFill="1"/>
    <xf numFmtId="0" fontId="0" fillId="17" borderId="0" xfId="0" applyFill="1"/>
    <xf numFmtId="0" fontId="17" fillId="12" borderId="1" xfId="0" applyFont="1" applyFill="1" applyBorder="1" applyAlignment="1" applyProtection="1">
      <alignment horizontal="center"/>
      <protection locked="0"/>
    </xf>
    <xf numFmtId="0" fontId="17" fillId="6" borderId="1" xfId="0" applyFont="1" applyFill="1" applyBorder="1" applyAlignment="1">
      <alignment horizontal="center"/>
    </xf>
    <xf numFmtId="0" fontId="37" fillId="17" borderId="0" xfId="0" applyFont="1" applyFill="1" applyAlignment="1">
      <alignment horizontal="left"/>
    </xf>
    <xf numFmtId="0" fontId="17" fillId="10" borderId="1" xfId="0" applyFont="1" applyFill="1" applyBorder="1" applyAlignment="1">
      <alignment horizontal="center"/>
    </xf>
    <xf numFmtId="0" fontId="25" fillId="10" borderId="1" xfId="0" applyFont="1" applyFill="1" applyBorder="1" applyAlignment="1">
      <alignment horizontal="center"/>
    </xf>
    <xf numFmtId="0" fontId="0" fillId="18" borderId="16" xfId="0" applyFill="1" applyBorder="1" applyAlignment="1">
      <alignment horizontal="center"/>
    </xf>
    <xf numFmtId="0" fontId="0" fillId="18" borderId="18" xfId="0" applyFill="1" applyBorder="1" applyAlignment="1">
      <alignment horizontal="center" vertical="center"/>
    </xf>
    <xf numFmtId="0" fontId="0" fillId="18" borderId="18" xfId="0" applyFill="1" applyBorder="1" applyAlignment="1">
      <alignment horizontal="center"/>
    </xf>
    <xf numFmtId="0" fontId="0" fillId="18" borderId="19" xfId="0" applyFill="1" applyBorder="1"/>
    <xf numFmtId="0" fontId="38" fillId="13" borderId="20" xfId="0" applyFont="1" applyFill="1" applyBorder="1" applyAlignment="1">
      <alignment horizontal="right"/>
    </xf>
    <xf numFmtId="0" fontId="24" fillId="13" borderId="4" xfId="0" applyFont="1" applyFill="1" applyBorder="1" applyAlignment="1">
      <alignment horizontal="center"/>
    </xf>
    <xf numFmtId="0" fontId="23" fillId="13" borderId="9" xfId="0" applyFont="1" applyFill="1" applyBorder="1" applyAlignment="1">
      <alignment horizontal="center"/>
    </xf>
    <xf numFmtId="0" fontId="17" fillId="13" borderId="9" xfId="0" applyFont="1" applyFill="1" applyBorder="1" applyAlignment="1">
      <alignment horizontal="center"/>
    </xf>
    <xf numFmtId="0" fontId="0" fillId="18" borderId="19" xfId="0" applyFill="1" applyBorder="1" applyAlignment="1">
      <alignment horizontal="center"/>
    </xf>
    <xf numFmtId="0" fontId="23" fillId="19" borderId="6" xfId="0" applyFont="1" applyFill="1" applyBorder="1" applyAlignment="1">
      <alignment horizontal="right"/>
    </xf>
    <xf numFmtId="0" fontId="23" fillId="19" borderId="20" xfId="0" applyFont="1" applyFill="1" applyBorder="1" applyAlignment="1">
      <alignment horizontal="right"/>
    </xf>
    <xf numFmtId="0" fontId="23" fillId="19" borderId="21" xfId="0" applyFont="1" applyFill="1" applyBorder="1" applyAlignment="1">
      <alignment horizontal="right"/>
    </xf>
    <xf numFmtId="0" fontId="23" fillId="19" borderId="0" xfId="0" applyFont="1" applyFill="1" applyAlignment="1">
      <alignment horizontal="right"/>
    </xf>
    <xf numFmtId="0" fontId="23" fillId="19" borderId="22" xfId="0" applyFont="1" applyFill="1" applyBorder="1" applyAlignment="1">
      <alignment horizontal="right"/>
    </xf>
    <xf numFmtId="0" fontId="26" fillId="19" borderId="6" xfId="0" applyFont="1" applyFill="1" applyBorder="1" applyAlignment="1">
      <alignment horizontal="left" wrapText="1"/>
    </xf>
    <xf numFmtId="0" fontId="20" fillId="16" borderId="0" xfId="0" applyFont="1" applyFill="1"/>
    <xf numFmtId="0" fontId="39" fillId="15" borderId="0" xfId="0" applyFont="1" applyFill="1"/>
    <xf numFmtId="0" fontId="0" fillId="9" borderId="0" xfId="0" applyFill="1"/>
    <xf numFmtId="0" fontId="0" fillId="20" borderId="0" xfId="0" applyFill="1"/>
    <xf numFmtId="0" fontId="40" fillId="21" borderId="16" xfId="0" applyFont="1" applyFill="1" applyBorder="1" applyAlignment="1">
      <alignment horizontal="center"/>
    </xf>
    <xf numFmtId="0" fontId="0" fillId="22" borderId="0" xfId="0" applyFill="1"/>
    <xf numFmtId="0" fontId="26" fillId="22" borderId="0" xfId="0" applyFont="1" applyFill="1"/>
    <xf numFmtId="0" fontId="19" fillId="12" borderId="6" xfId="0" applyFont="1" applyFill="1" applyBorder="1" applyProtection="1">
      <protection locked="0"/>
    </xf>
    <xf numFmtId="0" fontId="30" fillId="23" borderId="0" xfId="0" applyFont="1" applyFill="1"/>
    <xf numFmtId="0" fontId="17" fillId="23" borderId="0" xfId="0" applyFont="1" applyFill="1"/>
    <xf numFmtId="0" fontId="17" fillId="15" borderId="23" xfId="0" applyFont="1" applyFill="1" applyBorder="1" applyAlignment="1">
      <alignment horizontal="right"/>
    </xf>
    <xf numFmtId="0" fontId="30" fillId="15" borderId="0" xfId="0" applyFont="1" applyFill="1"/>
    <xf numFmtId="0" fontId="0" fillId="15" borderId="1" xfId="0" applyFill="1" applyBorder="1" applyAlignment="1">
      <alignment horizontal="right"/>
    </xf>
    <xf numFmtId="14" fontId="0" fillId="3" borderId="1" xfId="0" applyNumberFormat="1" applyFill="1" applyBorder="1"/>
    <xf numFmtId="0" fontId="17" fillId="15" borderId="23" xfId="0" applyFont="1" applyFill="1" applyBorder="1" applyAlignment="1">
      <alignment horizontal="center"/>
    </xf>
    <xf numFmtId="0" fontId="41" fillId="17" borderId="0" xfId="0" applyFont="1" applyFill="1"/>
    <xf numFmtId="0" fontId="42" fillId="17" borderId="0" xfId="0" applyFont="1" applyFill="1"/>
    <xf numFmtId="0" fontId="43" fillId="21" borderId="16" xfId="0" applyFont="1" applyFill="1" applyBorder="1" applyAlignment="1">
      <alignment horizontal="center"/>
    </xf>
    <xf numFmtId="0" fontId="15" fillId="17" borderId="0" xfId="0" applyFont="1" applyFill="1"/>
    <xf numFmtId="0" fontId="30" fillId="0" borderId="0" xfId="0" applyFont="1"/>
    <xf numFmtId="0" fontId="0" fillId="18" borderId="24" xfId="0" applyFill="1" applyBorder="1" applyAlignment="1">
      <alignment horizontal="center"/>
    </xf>
    <xf numFmtId="0" fontId="14" fillId="13" borderId="25" xfId="0" applyFont="1" applyFill="1" applyBorder="1" applyAlignment="1">
      <alignment wrapText="1"/>
    </xf>
    <xf numFmtId="0" fontId="14" fillId="13" borderId="25" xfId="0" applyFont="1" applyFill="1" applyBorder="1"/>
    <xf numFmtId="0" fontId="14" fillId="13" borderId="26" xfId="0" applyFont="1" applyFill="1" applyBorder="1"/>
    <xf numFmtId="0" fontId="0" fillId="14" borderId="27" xfId="0" applyFill="1" applyBorder="1"/>
    <xf numFmtId="0" fontId="0" fillId="13" borderId="2" xfId="0" applyFill="1" applyBorder="1"/>
    <xf numFmtId="0" fontId="0" fillId="18" borderId="28" xfId="0" applyFill="1" applyBorder="1" applyAlignment="1">
      <alignment horizontal="center"/>
    </xf>
    <xf numFmtId="0" fontId="0" fillId="18" borderId="29" xfId="0" applyFill="1" applyBorder="1" applyAlignment="1">
      <alignment horizontal="center"/>
    </xf>
    <xf numFmtId="0" fontId="0" fillId="13" borderId="13" xfId="0" applyFill="1" applyBorder="1"/>
    <xf numFmtId="0" fontId="44" fillId="13" borderId="9" xfId="0" applyFont="1" applyFill="1" applyBorder="1" applyAlignment="1">
      <alignment horizontal="right"/>
    </xf>
    <xf numFmtId="0" fontId="38" fillId="13" borderId="30" xfId="0" applyFont="1" applyFill="1" applyBorder="1" applyAlignment="1">
      <alignment horizontal="left"/>
    </xf>
    <xf numFmtId="0" fontId="24" fillId="13" borderId="7" xfId="0" applyFont="1" applyFill="1" applyBorder="1" applyAlignment="1">
      <alignment horizontal="center"/>
    </xf>
    <xf numFmtId="0" fontId="45" fillId="15" borderId="0" xfId="0" applyFont="1" applyFill="1"/>
    <xf numFmtId="0" fontId="21" fillId="10" borderId="13" xfId="0" applyFont="1" applyFill="1" applyBorder="1" applyAlignment="1">
      <alignment horizontal="left" vertical="center"/>
    </xf>
    <xf numFmtId="0" fontId="46" fillId="17" borderId="0" xfId="0" applyFont="1" applyFill="1"/>
    <xf numFmtId="0" fontId="46" fillId="17" borderId="0" xfId="0" applyFont="1" applyFill="1" applyAlignment="1">
      <alignment horizontal="left"/>
    </xf>
    <xf numFmtId="0" fontId="46" fillId="17" borderId="0" xfId="0" applyFont="1" applyFill="1" applyAlignment="1">
      <alignment horizontal="right"/>
    </xf>
    <xf numFmtId="0" fontId="17" fillId="3" borderId="31" xfId="0" applyFont="1" applyFill="1" applyBorder="1" applyAlignment="1" applyProtection="1">
      <alignment horizontal="center"/>
      <protection locked="0"/>
    </xf>
    <xf numFmtId="0" fontId="0" fillId="16" borderId="8" xfId="0" applyFill="1" applyBorder="1"/>
    <xf numFmtId="0" fontId="0" fillId="16" borderId="32" xfId="0" applyFill="1" applyBorder="1"/>
    <xf numFmtId="0" fontId="36" fillId="16" borderId="33" xfId="0" applyFont="1" applyFill="1" applyBorder="1"/>
    <xf numFmtId="0" fontId="0" fillId="16" borderId="9" xfId="0" applyFill="1" applyBorder="1"/>
    <xf numFmtId="0" fontId="15" fillId="16" borderId="0" xfId="0" applyFont="1" applyFill="1"/>
    <xf numFmtId="0" fontId="47" fillId="15" borderId="0" xfId="0" applyFont="1" applyFill="1" applyAlignment="1">
      <alignment horizontal="center"/>
    </xf>
    <xf numFmtId="0" fontId="44" fillId="13" borderId="16" xfId="0" applyFont="1" applyFill="1" applyBorder="1" applyAlignment="1">
      <alignment horizontal="center"/>
    </xf>
    <xf numFmtId="0" fontId="48" fillId="24" borderId="5" xfId="0" applyFont="1" applyFill="1" applyBorder="1"/>
    <xf numFmtId="0" fontId="48" fillId="24" borderId="8" xfId="0" applyFont="1" applyFill="1" applyBorder="1"/>
    <xf numFmtId="0" fontId="48" fillId="24" borderId="5" xfId="0" applyFont="1" applyFill="1" applyBorder="1" applyAlignment="1">
      <alignment horizontal="right"/>
    </xf>
    <xf numFmtId="0" fontId="0" fillId="23" borderId="0" xfId="0" applyFill="1"/>
    <xf numFmtId="0" fontId="49" fillId="18" borderId="0" xfId="0" applyFont="1" applyFill="1"/>
    <xf numFmtId="0" fontId="0" fillId="18" borderId="0" xfId="0" applyFill="1"/>
    <xf numFmtId="0" fontId="49" fillId="18" borderId="0" xfId="0" applyFont="1" applyFill="1" applyAlignment="1">
      <alignment vertical="top"/>
    </xf>
    <xf numFmtId="0" fontId="31" fillId="9" borderId="0" xfId="0" applyFont="1" applyFill="1" applyAlignment="1">
      <alignment horizontal="left" vertical="center"/>
    </xf>
    <xf numFmtId="0" fontId="17" fillId="25" borderId="1" xfId="0" applyFont="1" applyFill="1" applyBorder="1" applyAlignment="1" applyProtection="1">
      <alignment horizontal="center"/>
      <protection locked="0"/>
    </xf>
    <xf numFmtId="0" fontId="25" fillId="25" borderId="1" xfId="0" applyFont="1" applyFill="1" applyBorder="1" applyAlignment="1" applyProtection="1">
      <alignment horizontal="center"/>
      <protection locked="0"/>
    </xf>
    <xf numFmtId="0" fontId="25" fillId="25" borderId="5" xfId="0" applyFont="1" applyFill="1" applyBorder="1" applyProtection="1">
      <protection locked="0"/>
    </xf>
    <xf numFmtId="0" fontId="15" fillId="14" borderId="0" xfId="0" applyFont="1" applyFill="1"/>
    <xf numFmtId="0" fontId="21" fillId="10" borderId="13" xfId="0" applyFont="1" applyFill="1" applyBorder="1" applyAlignment="1" applyProtection="1">
      <alignment horizontal="left" vertical="center"/>
      <protection locked="0"/>
    </xf>
    <xf numFmtId="0" fontId="21" fillId="10" borderId="34" xfId="0" applyFont="1" applyFill="1" applyBorder="1" applyAlignment="1" applyProtection="1">
      <alignment horizontal="left" vertical="center"/>
      <protection locked="0"/>
    </xf>
    <xf numFmtId="0" fontId="21" fillId="10" borderId="27" xfId="0" applyFont="1" applyFill="1" applyBorder="1" applyAlignment="1" applyProtection="1">
      <alignment horizontal="left" vertical="center"/>
      <protection locked="0"/>
    </xf>
    <xf numFmtId="0" fontId="21" fillId="10" borderId="2" xfId="0" applyFont="1" applyFill="1" applyBorder="1" applyAlignment="1" applyProtection="1">
      <alignment horizontal="left" vertical="center"/>
      <protection locked="0"/>
    </xf>
    <xf numFmtId="0" fontId="2" fillId="10" borderId="34" xfId="0" applyFont="1" applyFill="1" applyBorder="1" applyAlignment="1">
      <alignment horizontal="center"/>
    </xf>
    <xf numFmtId="0" fontId="0" fillId="10" borderId="27" xfId="0" applyFill="1" applyBorder="1"/>
    <xf numFmtId="0" fontId="0" fillId="10" borderId="2" xfId="0" applyFill="1" applyBorder="1"/>
    <xf numFmtId="0" fontId="50" fillId="17" borderId="0" xfId="0" applyFont="1" applyFill="1"/>
    <xf numFmtId="0" fontId="24" fillId="8" borderId="1" xfId="0" applyFont="1" applyFill="1" applyBorder="1" applyAlignment="1">
      <alignment horizontal="center"/>
    </xf>
    <xf numFmtId="0" fontId="38" fillId="13" borderId="2" xfId="0" applyFont="1" applyFill="1" applyBorder="1" applyAlignment="1">
      <alignment horizontal="left"/>
    </xf>
    <xf numFmtId="0" fontId="14" fillId="13" borderId="27" xfId="0" applyFont="1" applyFill="1" applyBorder="1" applyAlignment="1">
      <alignment wrapText="1"/>
    </xf>
    <xf numFmtId="0" fontId="14" fillId="13" borderId="27" xfId="0" applyFont="1" applyFill="1" applyBorder="1"/>
    <xf numFmtId="0" fontId="14" fillId="13" borderId="35" xfId="0" applyFont="1" applyFill="1" applyBorder="1"/>
    <xf numFmtId="0" fontId="24" fillId="13" borderId="36" xfId="0" applyFont="1" applyFill="1" applyBorder="1" applyAlignment="1">
      <alignment horizontal="center"/>
    </xf>
    <xf numFmtId="0" fontId="17" fillId="8" borderId="37" xfId="0" applyFont="1" applyFill="1" applyBorder="1" applyAlignment="1">
      <alignment horizontal="center"/>
    </xf>
    <xf numFmtId="0" fontId="0" fillId="12" borderId="0" xfId="0" applyFill="1"/>
    <xf numFmtId="0" fontId="15" fillId="12" borderId="0" xfId="0" applyFont="1" applyFill="1" applyAlignment="1">
      <alignment wrapText="1"/>
    </xf>
    <xf numFmtId="0" fontId="51" fillId="14" borderId="0" xfId="0" applyFont="1" applyFill="1"/>
    <xf numFmtId="0" fontId="23" fillId="15" borderId="0" xfId="0" applyFont="1" applyFill="1" applyAlignment="1">
      <alignment horizontal="center"/>
    </xf>
    <xf numFmtId="0" fontId="52" fillId="15" borderId="0" xfId="0" applyFont="1" applyFill="1" applyAlignment="1">
      <alignment horizontal="right"/>
    </xf>
    <xf numFmtId="164" fontId="0" fillId="25" borderId="1" xfId="0" applyNumberFormat="1" applyFill="1" applyBorder="1" applyAlignment="1" applyProtection="1">
      <alignment horizontal="center" wrapText="1"/>
      <protection locked="0"/>
    </xf>
    <xf numFmtId="0" fontId="0" fillId="25" borderId="1" xfId="0" applyFill="1" applyBorder="1" applyAlignment="1" applyProtection="1">
      <alignment horizontal="left" wrapText="1"/>
      <protection locked="0"/>
    </xf>
    <xf numFmtId="14" fontId="21" fillId="10" borderId="8" xfId="0" applyNumberFormat="1" applyFont="1" applyFill="1" applyBorder="1" applyAlignment="1" applyProtection="1">
      <alignment horizontal="left" vertical="center"/>
      <protection locked="0"/>
    </xf>
    <xf numFmtId="0" fontId="42" fillId="17" borderId="0" xfId="0" applyFont="1" applyFill="1" applyAlignment="1">
      <alignment horizontal="left"/>
    </xf>
    <xf numFmtId="0" fontId="19" fillId="23" borderId="0" xfId="0" applyFont="1" applyFill="1"/>
    <xf numFmtId="0" fontId="53" fillId="23" borderId="0" xfId="0" applyFont="1" applyFill="1"/>
    <xf numFmtId="0" fontId="54" fillId="23" borderId="0" xfId="0" applyFont="1" applyFill="1"/>
    <xf numFmtId="0" fontId="55" fillId="0" borderId="0" xfId="0" applyFont="1"/>
    <xf numFmtId="0" fontId="55" fillId="23" borderId="0" xfId="0" applyFont="1" applyFill="1"/>
    <xf numFmtId="17" fontId="56" fillId="15" borderId="0" xfId="0" applyNumberFormat="1" applyFont="1" applyFill="1"/>
    <xf numFmtId="0" fontId="56" fillId="15" borderId="0" xfId="0" applyFont="1" applyFill="1"/>
    <xf numFmtId="0" fontId="57" fillId="15" borderId="0" xfId="0" applyFont="1" applyFill="1"/>
    <xf numFmtId="0" fontId="58" fillId="16" borderId="0" xfId="0" applyFont="1" applyFill="1" applyAlignment="1">
      <alignment horizontal="left" indent="4" readingOrder="1"/>
    </xf>
    <xf numFmtId="0" fontId="59" fillId="16" borderId="0" xfId="0" applyFont="1" applyFill="1"/>
    <xf numFmtId="0" fontId="23" fillId="23" borderId="0" xfId="0" applyFont="1" applyFill="1"/>
    <xf numFmtId="0" fontId="59" fillId="23" borderId="0" xfId="0" applyFont="1" applyFill="1"/>
    <xf numFmtId="0" fontId="0" fillId="23" borderId="6" xfId="0" applyFill="1" applyBorder="1" applyProtection="1">
      <protection locked="0"/>
    </xf>
    <xf numFmtId="0" fontId="59" fillId="18" borderId="16" xfId="0" applyFont="1" applyFill="1" applyBorder="1" applyAlignment="1">
      <alignment horizontal="center"/>
    </xf>
    <xf numFmtId="0" fontId="60" fillId="23" borderId="0" xfId="0" applyFont="1" applyFill="1"/>
    <xf numFmtId="0" fontId="18" fillId="26" borderId="38" xfId="0" applyFont="1" applyFill="1" applyBorder="1"/>
    <xf numFmtId="0" fontId="18" fillId="26" borderId="21" xfId="0" applyFont="1" applyFill="1" applyBorder="1"/>
    <xf numFmtId="0" fontId="18" fillId="26" borderId="39" xfId="0" applyFont="1" applyFill="1" applyBorder="1"/>
    <xf numFmtId="0" fontId="38" fillId="26" borderId="40" xfId="0" applyFont="1" applyFill="1" applyBorder="1" applyAlignment="1">
      <alignment horizontal="left"/>
    </xf>
    <xf numFmtId="0" fontId="38" fillId="26" borderId="0" xfId="0" applyFont="1" applyFill="1" applyBorder="1"/>
    <xf numFmtId="0" fontId="18" fillId="26" borderId="0" xfId="0" applyFont="1" applyFill="1" applyBorder="1"/>
    <xf numFmtId="0" fontId="18" fillId="26" borderId="41" xfId="0" applyFont="1" applyFill="1" applyBorder="1"/>
    <xf numFmtId="0" fontId="38" fillId="26" borderId="40" xfId="0" applyFont="1" applyFill="1" applyBorder="1"/>
    <xf numFmtId="0" fontId="18" fillId="26" borderId="42" xfId="0" applyFont="1" applyFill="1" applyBorder="1"/>
    <xf numFmtId="0" fontId="18" fillId="26" borderId="22" xfId="0" applyFont="1" applyFill="1" applyBorder="1"/>
    <xf numFmtId="0" fontId="18" fillId="26" borderId="43" xfId="0" applyFont="1" applyFill="1" applyBorder="1"/>
    <xf numFmtId="0" fontId="38" fillId="26" borderId="0" xfId="0" applyFont="1" applyFill="1" applyBorder="1" applyAlignment="1">
      <alignment horizontal="left"/>
    </xf>
    <xf numFmtId="0" fontId="61" fillId="16" borderId="0" xfId="0" applyFont="1" applyFill="1" applyAlignment="1">
      <alignment horizontal="left" readingOrder="1"/>
    </xf>
    <xf numFmtId="0" fontId="62" fillId="16" borderId="0" xfId="0" applyFont="1" applyFill="1" applyAlignment="1">
      <alignment horizontal="left" indent="4" readingOrder="1"/>
    </xf>
    <xf numFmtId="0" fontId="63" fillId="16" borderId="5" xfId="0" applyFont="1" applyFill="1" applyBorder="1"/>
    <xf numFmtId="0" fontId="64" fillId="13" borderId="2" xfId="0" applyFont="1" applyFill="1" applyBorder="1" applyAlignment="1">
      <alignment horizontal="right"/>
    </xf>
    <xf numFmtId="164" fontId="51" fillId="14" borderId="0" xfId="0" applyNumberFormat="1" applyFont="1" applyFill="1"/>
    <xf numFmtId="0" fontId="0" fillId="23" borderId="10" xfId="0" applyFill="1" applyBorder="1" applyAlignment="1" applyProtection="1">
      <alignment horizontal="center" wrapText="1"/>
      <protection locked="0"/>
    </xf>
    <xf numFmtId="0" fontId="0" fillId="23" borderId="10" xfId="0" applyFill="1" applyBorder="1" applyAlignment="1" applyProtection="1">
      <alignment wrapText="1"/>
      <protection locked="0"/>
    </xf>
    <xf numFmtId="0" fontId="26" fillId="21" borderId="6" xfId="0" applyFont="1" applyFill="1" applyBorder="1" applyAlignment="1">
      <alignment horizontal="left" wrapText="1"/>
    </xf>
    <xf numFmtId="0" fontId="0" fillId="6" borderId="4" xfId="0" applyFill="1" applyBorder="1"/>
    <xf numFmtId="0" fontId="0" fillId="6" borderId="7" xfId="0" applyFill="1" applyBorder="1"/>
    <xf numFmtId="0" fontId="0" fillId="10" borderId="0" xfId="0" applyFill="1" applyBorder="1"/>
    <xf numFmtId="0" fontId="0" fillId="10" borderId="3" xfId="0" applyFill="1" applyBorder="1"/>
    <xf numFmtId="0" fontId="65" fillId="10" borderId="7" xfId="0" applyFont="1" applyFill="1" applyBorder="1" applyAlignment="1">
      <alignment horizontal="center"/>
    </xf>
    <xf numFmtId="0" fontId="49" fillId="10" borderId="34" xfId="0" applyFont="1" applyFill="1" applyBorder="1"/>
    <xf numFmtId="0" fontId="49" fillId="10" borderId="44" xfId="0" applyFont="1" applyFill="1" applyBorder="1"/>
    <xf numFmtId="0" fontId="49" fillId="10" borderId="2" xfId="0" applyFont="1" applyFill="1" applyBorder="1" applyAlignment="1">
      <alignment horizontal="center"/>
    </xf>
    <xf numFmtId="0" fontId="49" fillId="10" borderId="3" xfId="0" applyFont="1" applyFill="1" applyBorder="1" applyAlignment="1">
      <alignment horizontal="center"/>
    </xf>
    <xf numFmtId="0" fontId="49" fillId="10" borderId="7" xfId="0" applyFont="1" applyFill="1" applyBorder="1" applyAlignment="1">
      <alignment horizontal="center"/>
    </xf>
    <xf numFmtId="0" fontId="66" fillId="24" borderId="8" xfId="0" applyFont="1" applyFill="1" applyBorder="1" applyAlignment="1">
      <alignment horizontal="right"/>
    </xf>
    <xf numFmtId="0" fontId="22" fillId="13" borderId="45" xfId="0" applyFont="1" applyFill="1" applyBorder="1" applyAlignment="1">
      <alignment horizontal="center" vertical="center" wrapText="1"/>
    </xf>
    <xf numFmtId="0" fontId="22" fillId="13" borderId="46" xfId="0" applyFont="1" applyFill="1" applyBorder="1" applyAlignment="1">
      <alignment horizontal="center" vertical="center" wrapText="1"/>
    </xf>
    <xf numFmtId="0" fontId="21" fillId="10" borderId="47" xfId="0" applyFont="1" applyFill="1" applyBorder="1" applyAlignment="1">
      <alignment horizontal="center" vertical="top" wrapText="1"/>
    </xf>
    <xf numFmtId="0" fontId="21" fillId="10" borderId="48" xfId="0" applyFont="1" applyFill="1" applyBorder="1" applyAlignment="1">
      <alignment horizontal="center" vertical="top" wrapText="1"/>
    </xf>
    <xf numFmtId="0" fontId="21" fillId="10" borderId="49" xfId="0" applyFont="1" applyFill="1" applyBorder="1" applyAlignment="1">
      <alignment horizontal="center" vertical="top" wrapText="1"/>
    </xf>
    <xf numFmtId="0" fontId="22" fillId="10" borderId="6" xfId="0" applyFont="1" applyFill="1" applyBorder="1" applyAlignment="1">
      <alignment horizontal="center" vertical="center" wrapText="1"/>
    </xf>
    <xf numFmtId="0" fontId="21" fillId="13" borderId="27" xfId="0" applyFont="1" applyFill="1" applyBorder="1" applyAlignment="1" applyProtection="1">
      <alignment horizontal="left" vertical="center"/>
      <protection locked="0"/>
    </xf>
    <xf numFmtId="0" fontId="21" fillId="13" borderId="0" xfId="0" applyFont="1" applyFill="1" applyBorder="1" applyAlignment="1" applyProtection="1">
      <alignment horizontal="left" vertical="center"/>
      <protection locked="0"/>
    </xf>
    <xf numFmtId="0" fontId="21" fillId="13" borderId="2" xfId="0" applyFont="1" applyFill="1" applyBorder="1" applyAlignment="1" applyProtection="1">
      <alignment horizontal="left" vertical="center"/>
      <protection locked="0"/>
    </xf>
    <xf numFmtId="0" fontId="21" fillId="8" borderId="1" xfId="0" applyFont="1" applyFill="1" applyBorder="1" applyAlignment="1">
      <alignment horizontal="center" wrapText="1"/>
    </xf>
    <xf numFmtId="0" fontId="25" fillId="27" borderId="50" xfId="0" applyFont="1" applyFill="1" applyBorder="1" applyAlignment="1" applyProtection="1">
      <alignment wrapText="1"/>
    </xf>
    <xf numFmtId="0" fontId="25" fillId="27" borderId="51" xfId="0" applyFont="1" applyFill="1" applyBorder="1" applyAlignment="1" applyProtection="1">
      <alignment wrapText="1"/>
    </xf>
    <xf numFmtId="0" fontId="25" fillId="27" borderId="37" xfId="0" applyFont="1" applyFill="1" applyBorder="1" applyAlignment="1" applyProtection="1">
      <alignment wrapText="1"/>
    </xf>
    <xf numFmtId="0" fontId="17" fillId="27" borderId="10" xfId="0" applyFont="1" applyFill="1" applyBorder="1" applyAlignment="1" applyProtection="1">
      <alignment horizontal="center" wrapText="1"/>
    </xf>
    <xf numFmtId="14" fontId="0" fillId="21" borderId="10" xfId="0" applyNumberFormat="1" applyFill="1" applyBorder="1" applyAlignment="1" applyProtection="1">
      <alignment horizontal="center" wrapText="1"/>
    </xf>
    <xf numFmtId="14" fontId="0" fillId="0" borderId="52" xfId="0" applyNumberFormat="1" applyFill="1" applyBorder="1" applyAlignment="1" applyProtection="1">
      <alignment horizontal="left" vertical="top" wrapText="1"/>
      <protection locked="0"/>
    </xf>
    <xf numFmtId="0" fontId="25" fillId="23" borderId="1" xfId="0" applyFont="1" applyFill="1" applyBorder="1" applyAlignment="1" applyProtection="1">
      <alignment vertical="top" wrapText="1"/>
      <protection locked="0"/>
    </xf>
    <xf numFmtId="0" fontId="17" fillId="23" borderId="53" xfId="0" applyFont="1" applyFill="1" applyBorder="1" applyAlignment="1" applyProtection="1">
      <alignment horizontal="center" vertical="top" wrapText="1"/>
      <protection locked="0"/>
    </xf>
    <xf numFmtId="0" fontId="17" fillId="23" borderId="54" xfId="0" applyFont="1" applyFill="1" applyBorder="1" applyAlignment="1" applyProtection="1">
      <alignment horizontal="center" vertical="top" wrapText="1"/>
      <protection locked="0"/>
    </xf>
    <xf numFmtId="0" fontId="25" fillId="8" borderId="1" xfId="0" applyFont="1" applyFill="1" applyBorder="1" applyAlignment="1">
      <alignment horizontal="left" vertical="top" wrapText="1"/>
    </xf>
    <xf numFmtId="0" fontId="22" fillId="8" borderId="52" xfId="0" applyFont="1" applyFill="1" applyBorder="1" applyAlignment="1">
      <alignment horizontal="left" vertical="top" wrapText="1"/>
    </xf>
    <xf numFmtId="14" fontId="20" fillId="8" borderId="1" xfId="0" applyNumberFormat="1" applyFont="1" applyFill="1" applyBorder="1" applyAlignment="1" applyProtection="1">
      <alignment vertical="top" wrapText="1"/>
      <protection locked="0"/>
    </xf>
    <xf numFmtId="14" fontId="25" fillId="23" borderId="52" xfId="0" applyNumberFormat="1" applyFont="1" applyFill="1" applyBorder="1" applyAlignment="1" applyProtection="1">
      <alignment vertical="top" wrapText="1"/>
      <protection locked="0"/>
    </xf>
    <xf numFmtId="0" fontId="67" fillId="0" borderId="1" xfId="0" applyFont="1" applyBorder="1" applyAlignment="1" applyProtection="1">
      <alignment horizontal="left" vertical="top" wrapText="1"/>
      <protection locked="0"/>
    </xf>
    <xf numFmtId="0" fontId="68" fillId="0" borderId="1" xfId="0" applyFont="1" applyFill="1" applyBorder="1" applyAlignment="1" applyProtection="1">
      <alignment horizontal="center" vertical="top" wrapText="1"/>
      <protection locked="0"/>
    </xf>
    <xf numFmtId="49" fontId="67" fillId="0" borderId="1" xfId="0" applyNumberFormat="1" applyFont="1" applyBorder="1" applyAlignment="1" applyProtection="1">
      <alignment horizontal="center" vertical="top" wrapText="1"/>
      <protection locked="0"/>
    </xf>
    <xf numFmtId="14" fontId="20" fillId="8" borderId="1" xfId="0" applyNumberFormat="1" applyFont="1" applyFill="1" applyBorder="1" applyAlignment="1" applyProtection="1">
      <alignment horizontal="center" vertical="top" wrapText="1"/>
      <protection locked="0"/>
    </xf>
    <xf numFmtId="0" fontId="18" fillId="13" borderId="0" xfId="0" applyFont="1" applyFill="1" applyBorder="1"/>
    <xf numFmtId="0" fontId="0" fillId="17" borderId="0" xfId="0" applyFill="1" applyBorder="1"/>
    <xf numFmtId="0" fontId="20" fillId="17" borderId="0" xfId="0" applyFont="1" applyFill="1" applyBorder="1" applyAlignment="1">
      <alignment horizontal="center"/>
    </xf>
    <xf numFmtId="0" fontId="0" fillId="20" borderId="0" xfId="0" applyFill="1" applyBorder="1"/>
    <xf numFmtId="0" fontId="0" fillId="17" borderId="66" xfId="0" applyFill="1" applyBorder="1"/>
    <xf numFmtId="0" fontId="0" fillId="17" borderId="67" xfId="0" applyFill="1" applyBorder="1"/>
    <xf numFmtId="0" fontId="0" fillId="17" borderId="68" xfId="0" applyFill="1" applyBorder="1"/>
    <xf numFmtId="0" fontId="33" fillId="13" borderId="69" xfId="0" applyFont="1" applyFill="1" applyBorder="1" applyAlignment="1">
      <alignment horizontal="left"/>
    </xf>
    <xf numFmtId="0" fontId="18" fillId="13" borderId="70" xfId="0" applyFont="1" applyFill="1" applyBorder="1"/>
    <xf numFmtId="0" fontId="0" fillId="17" borderId="69" xfId="0" applyFill="1" applyBorder="1"/>
    <xf numFmtId="0" fontId="0" fillId="17" borderId="70" xfId="0" applyFill="1" applyBorder="1"/>
    <xf numFmtId="0" fontId="0" fillId="17" borderId="0" xfId="0" applyFill="1" applyBorder="1" applyAlignment="1">
      <alignment horizontal="right"/>
    </xf>
    <xf numFmtId="0" fontId="20" fillId="15" borderId="0" xfId="0" applyFont="1" applyFill="1" applyBorder="1" applyAlignment="1">
      <alignment horizontal="left"/>
    </xf>
    <xf numFmtId="0" fontId="0" fillId="20" borderId="69" xfId="0" applyFill="1" applyBorder="1"/>
    <xf numFmtId="0" fontId="48" fillId="24" borderId="71" xfId="0" applyFont="1" applyFill="1" applyBorder="1"/>
    <xf numFmtId="0" fontId="66" fillId="24" borderId="71" xfId="0" applyFont="1" applyFill="1" applyBorder="1" applyAlignment="1">
      <alignment horizontal="left"/>
    </xf>
    <xf numFmtId="0" fontId="69" fillId="20" borderId="0" xfId="0" applyFont="1" applyFill="1" applyBorder="1"/>
    <xf numFmtId="0" fontId="70" fillId="17" borderId="0" xfId="0" applyFont="1" applyFill="1" applyBorder="1"/>
    <xf numFmtId="164" fontId="64" fillId="13" borderId="72" xfId="0" applyNumberFormat="1" applyFont="1" applyFill="1" applyBorder="1" applyAlignment="1">
      <alignment horizontal="left"/>
    </xf>
    <xf numFmtId="0" fontId="38" fillId="13" borderId="73" xfId="0" applyFont="1" applyFill="1" applyBorder="1" applyAlignment="1">
      <alignment horizontal="right"/>
    </xf>
    <xf numFmtId="0" fontId="0" fillId="17" borderId="74" xfId="0" applyFill="1" applyBorder="1"/>
    <xf numFmtId="0" fontId="0" fillId="17" borderId="75" xfId="0" applyFill="1" applyBorder="1"/>
    <xf numFmtId="0" fontId="0" fillId="17" borderId="76" xfId="0" applyFill="1" applyBorder="1"/>
    <xf numFmtId="0" fontId="0" fillId="0" borderId="9" xfId="0" applyFont="1" applyBorder="1" applyAlignment="1" applyProtection="1">
      <alignment vertical="top" wrapText="1"/>
      <protection locked="0"/>
    </xf>
    <xf numFmtId="0" fontId="0" fillId="0" borderId="0" xfId="0" applyFont="1" applyBorder="1" applyAlignment="1" applyProtection="1">
      <alignment vertical="top" wrapText="1"/>
      <protection locked="0"/>
    </xf>
    <xf numFmtId="0" fontId="19" fillId="0" borderId="1" xfId="0" applyFont="1" applyBorder="1" applyAlignment="1" applyProtection="1">
      <alignment vertical="top" wrapText="1"/>
      <protection locked="0"/>
    </xf>
    <xf numFmtId="0" fontId="19" fillId="0" borderId="1" xfId="0" applyFont="1" applyBorder="1" applyAlignment="1" applyProtection="1">
      <alignment horizontal="left" vertical="top" wrapText="1"/>
      <protection locked="0"/>
    </xf>
    <xf numFmtId="0" fontId="19" fillId="0" borderId="1" xfId="0" applyFont="1" applyFill="1" applyBorder="1" applyAlignment="1" applyProtection="1">
      <alignment horizontal="center" vertical="top" wrapText="1"/>
      <protection locked="0"/>
    </xf>
    <xf numFmtId="0" fontId="0" fillId="23" borderId="9" xfId="0" applyFont="1" applyFill="1" applyBorder="1" applyAlignment="1" applyProtection="1">
      <alignment vertical="top" wrapText="1"/>
      <protection locked="0"/>
    </xf>
    <xf numFmtId="0" fontId="0" fillId="23" borderId="1" xfId="0" applyFont="1" applyFill="1" applyBorder="1" applyAlignment="1" applyProtection="1">
      <alignment vertical="top" wrapText="1"/>
      <protection locked="0"/>
    </xf>
    <xf numFmtId="0" fontId="19" fillId="23" borderId="1" xfId="0" applyFont="1" applyFill="1" applyBorder="1" applyAlignment="1" applyProtection="1">
      <alignment vertical="top" wrapText="1"/>
      <protection locked="0"/>
    </xf>
    <xf numFmtId="0" fontId="0" fillId="17" borderId="77" xfId="0" applyFill="1" applyBorder="1"/>
    <xf numFmtId="0" fontId="0" fillId="17" borderId="78" xfId="0" applyFill="1" applyBorder="1"/>
    <xf numFmtId="0" fontId="0" fillId="17" borderId="79" xfId="0" applyFill="1" applyBorder="1"/>
    <xf numFmtId="0" fontId="18" fillId="13" borderId="80" xfId="0" applyFont="1" applyFill="1" applyBorder="1"/>
    <xf numFmtId="0" fontId="0" fillId="17" borderId="80" xfId="0" applyFill="1" applyBorder="1"/>
    <xf numFmtId="0" fontId="48" fillId="24" borderId="81" xfId="0" applyFont="1" applyFill="1" applyBorder="1"/>
    <xf numFmtId="0" fontId="66" fillId="24" borderId="81" xfId="0" applyFont="1" applyFill="1" applyBorder="1" applyAlignment="1">
      <alignment horizontal="left"/>
    </xf>
    <xf numFmtId="164" fontId="64" fillId="13" borderId="82" xfId="0" applyNumberFormat="1" applyFont="1" applyFill="1" applyBorder="1" applyAlignment="1">
      <alignment horizontal="left"/>
    </xf>
    <xf numFmtId="0" fontId="0" fillId="17" borderId="83" xfId="0" applyFill="1" applyBorder="1"/>
    <xf numFmtId="0" fontId="0" fillId="17" borderId="84" xfId="0" applyFill="1" applyBorder="1"/>
    <xf numFmtId="0" fontId="33" fillId="13" borderId="85" xfId="0" applyFont="1" applyFill="1" applyBorder="1" applyAlignment="1">
      <alignment horizontal="left"/>
    </xf>
    <xf numFmtId="0" fontId="0" fillId="17" borderId="85" xfId="0" applyFill="1" applyBorder="1"/>
    <xf numFmtId="0" fontId="0" fillId="20" borderId="85" xfId="0" applyFill="1" applyBorder="1"/>
    <xf numFmtId="0" fontId="38" fillId="13" borderId="86" xfId="0" applyFont="1" applyFill="1" applyBorder="1" applyAlignment="1">
      <alignment horizontal="right"/>
    </xf>
    <xf numFmtId="0" fontId="0" fillId="17" borderId="87" xfId="0" applyFill="1" applyBorder="1"/>
    <xf numFmtId="0" fontId="0" fillId="17" borderId="88" xfId="0" applyFill="1" applyBorder="1"/>
    <xf numFmtId="0" fontId="71" fillId="23" borderId="9" xfId="0" applyFont="1" applyFill="1" applyBorder="1" applyAlignment="1" applyProtection="1">
      <alignment vertical="top" wrapText="1"/>
      <protection locked="0"/>
    </xf>
    <xf numFmtId="0" fontId="19" fillId="0" borderId="1" xfId="0" applyFont="1" applyFill="1" applyBorder="1" applyAlignment="1" applyProtection="1">
      <alignment horizontal="left" vertical="top" wrapText="1"/>
      <protection locked="0"/>
    </xf>
    <xf numFmtId="0" fontId="67" fillId="0" borderId="1" xfId="0" applyFont="1" applyBorder="1" applyAlignment="1" applyProtection="1">
      <alignment horizontal="center" vertical="top" wrapText="1"/>
      <protection locked="0"/>
    </xf>
    <xf numFmtId="0" fontId="25" fillId="25" borderId="5" xfId="0" applyFont="1" applyFill="1" applyBorder="1" applyAlignment="1" applyProtection="1">
      <alignment horizontal="center"/>
      <protection locked="0"/>
    </xf>
    <xf numFmtId="14" fontId="0" fillId="0" borderId="52" xfId="0" applyNumberFormat="1" applyFont="1" applyFill="1" applyBorder="1" applyAlignment="1" applyProtection="1">
      <alignment horizontal="left" vertical="top" wrapText="1"/>
      <protection locked="0"/>
    </xf>
    <xf numFmtId="14" fontId="0" fillId="0" borderId="55" xfId="0" applyNumberFormat="1" applyFont="1" applyFill="1" applyBorder="1" applyAlignment="1" applyProtection="1">
      <alignment horizontal="left" vertical="top" wrapText="1"/>
      <protection locked="0"/>
    </xf>
    <xf numFmtId="14" fontId="0" fillId="0" borderId="56" xfId="0" applyNumberFormat="1" applyFont="1" applyFill="1" applyBorder="1" applyAlignment="1" applyProtection="1">
      <alignment horizontal="left" vertical="top" wrapText="1"/>
      <protection locked="0"/>
    </xf>
    <xf numFmtId="0" fontId="0" fillId="0" borderId="56" xfId="0" applyFont="1" applyFill="1" applyBorder="1" applyAlignment="1" applyProtection="1">
      <alignment vertical="top" wrapText="1"/>
      <protection locked="0"/>
    </xf>
    <xf numFmtId="0" fontId="0" fillId="0" borderId="57" xfId="0" applyFont="1" applyFill="1" applyBorder="1" applyAlignment="1" applyProtection="1">
      <alignment vertical="top" wrapText="1"/>
      <protection locked="0"/>
    </xf>
    <xf numFmtId="0" fontId="0" fillId="0" borderId="55" xfId="0" applyFont="1" applyFill="1" applyBorder="1" applyAlignment="1" applyProtection="1">
      <alignment vertical="top" wrapText="1"/>
      <protection locked="0"/>
    </xf>
    <xf numFmtId="0" fontId="15" fillId="0" borderId="56" xfId="0" applyFont="1" applyFill="1" applyBorder="1" applyAlignment="1" applyProtection="1">
      <alignment vertical="top" wrapText="1"/>
      <protection locked="0"/>
    </xf>
    <xf numFmtId="0" fontId="19" fillId="0" borderId="56" xfId="0" applyFont="1" applyFill="1" applyBorder="1" applyAlignment="1" applyProtection="1">
      <alignment vertical="top" wrapText="1"/>
      <protection locked="0"/>
    </xf>
    <xf numFmtId="0" fontId="0" fillId="23" borderId="55" xfId="0" applyFont="1" applyFill="1" applyBorder="1" applyAlignment="1" applyProtection="1">
      <alignment vertical="top" wrapText="1"/>
      <protection locked="0"/>
    </xf>
    <xf numFmtId="0" fontId="0" fillId="23" borderId="56" xfId="0" applyFont="1" applyFill="1" applyBorder="1" applyAlignment="1" applyProtection="1">
      <alignment vertical="top" wrapText="1"/>
      <protection locked="0"/>
    </xf>
    <xf numFmtId="0" fontId="15" fillId="23" borderId="56" xfId="0" applyFont="1" applyFill="1" applyBorder="1" applyAlignment="1" applyProtection="1">
      <alignment vertical="top" wrapText="1"/>
      <protection locked="0"/>
    </xf>
    <xf numFmtId="0" fontId="19" fillId="23" borderId="56" xfId="0" applyFont="1" applyFill="1" applyBorder="1" applyAlignment="1" applyProtection="1">
      <alignment vertical="top" wrapText="1"/>
      <protection locked="0"/>
    </xf>
    <xf numFmtId="0" fontId="25" fillId="23" borderId="55" xfId="0" applyFont="1" applyFill="1" applyBorder="1" applyAlignment="1" applyProtection="1">
      <alignment vertical="top" wrapText="1"/>
      <protection locked="0"/>
    </xf>
    <xf numFmtId="0" fontId="25" fillId="23" borderId="56" xfId="0" applyFont="1" applyFill="1" applyBorder="1" applyAlignment="1" applyProtection="1">
      <alignment vertical="top" wrapText="1"/>
      <protection locked="0"/>
    </xf>
    <xf numFmtId="0" fontId="25" fillId="23" borderId="57" xfId="0" applyFont="1" applyFill="1" applyBorder="1" applyAlignment="1" applyProtection="1">
      <alignment vertical="top" wrapText="1"/>
      <protection locked="0"/>
    </xf>
    <xf numFmtId="0" fontId="17" fillId="27" borderId="58" xfId="0" applyFont="1" applyFill="1" applyBorder="1" applyAlignment="1" applyProtection="1">
      <alignment horizontal="center" wrapText="1"/>
    </xf>
    <xf numFmtId="0" fontId="17" fillId="23" borderId="55" xfId="0" applyFont="1" applyFill="1" applyBorder="1" applyAlignment="1" applyProtection="1">
      <alignment horizontal="center" vertical="top" wrapText="1"/>
      <protection locked="0"/>
    </xf>
    <xf numFmtId="0" fontId="17" fillId="23" borderId="56" xfId="0" applyFont="1" applyFill="1" applyBorder="1" applyAlignment="1" applyProtection="1">
      <alignment horizontal="center" vertical="top" wrapText="1"/>
      <protection locked="0"/>
    </xf>
    <xf numFmtId="0" fontId="17" fillId="23" borderId="57" xfId="0" applyFont="1" applyFill="1" applyBorder="1" applyAlignment="1" applyProtection="1">
      <alignment horizontal="center" vertical="top" wrapText="1"/>
      <protection locked="0"/>
    </xf>
    <xf numFmtId="0" fontId="0" fillId="17" borderId="91" xfId="0" applyFill="1" applyBorder="1"/>
    <xf numFmtId="0" fontId="0" fillId="17" borderId="92" xfId="0" applyFill="1" applyBorder="1"/>
    <xf numFmtId="0" fontId="29" fillId="9" borderId="0" xfId="0" applyFont="1" applyFill="1"/>
    <xf numFmtId="0" fontId="15" fillId="14" borderId="0" xfId="0" applyFont="1" applyFill="1" applyAlignment="1">
      <alignment vertical="top"/>
    </xf>
    <xf numFmtId="0" fontId="23" fillId="19" borderId="6" xfId="0" applyFont="1" applyFill="1" applyBorder="1" applyAlignment="1">
      <alignment horizontal="center"/>
    </xf>
    <xf numFmtId="0" fontId="0" fillId="23" borderId="7" xfId="0" applyFill="1" applyBorder="1" applyProtection="1">
      <protection locked="0"/>
    </xf>
    <xf numFmtId="0" fontId="0" fillId="23" borderId="1" xfId="0" applyFill="1" applyBorder="1" applyProtection="1">
      <protection locked="0"/>
    </xf>
    <xf numFmtId="0" fontId="0" fillId="23" borderId="65" xfId="0" applyFill="1" applyBorder="1" applyProtection="1">
      <protection locked="0"/>
    </xf>
    <xf numFmtId="0" fontId="0" fillId="23" borderId="11" xfId="0" applyFill="1" applyBorder="1" applyProtection="1">
      <protection locked="0"/>
    </xf>
    <xf numFmtId="0" fontId="74" fillId="14" borderId="0" xfId="0" applyFont="1" applyFill="1"/>
    <xf numFmtId="0" fontId="0" fillId="23" borderId="7" xfId="0" applyFill="1" applyBorder="1" applyAlignment="1" applyProtection="1">
      <alignment horizontal="left"/>
      <protection locked="0"/>
    </xf>
    <xf numFmtId="0" fontId="0" fillId="23" borderId="1" xfId="0" applyFill="1" applyBorder="1" applyAlignment="1" applyProtection="1">
      <alignment horizontal="left"/>
      <protection locked="0"/>
    </xf>
    <xf numFmtId="0" fontId="0" fillId="23" borderId="65" xfId="0" applyFill="1" applyBorder="1" applyAlignment="1" applyProtection="1">
      <alignment horizontal="left"/>
      <protection locked="0"/>
    </xf>
    <xf numFmtId="0" fontId="0" fillId="23" borderId="11" xfId="0" applyFill="1" applyBorder="1" applyAlignment="1" applyProtection="1">
      <alignment horizontal="left"/>
      <protection locked="0"/>
    </xf>
    <xf numFmtId="0" fontId="0" fillId="19" borderId="1" xfId="0" applyFill="1" applyBorder="1"/>
    <xf numFmtId="0" fontId="0" fillId="23" borderId="1" xfId="0" applyFill="1" applyBorder="1" applyAlignment="1" applyProtection="1">
      <alignment horizontal="left"/>
      <protection locked="0"/>
    </xf>
    <xf numFmtId="0" fontId="75" fillId="23" borderId="0" xfId="0" applyFont="1" applyFill="1"/>
    <xf numFmtId="0" fontId="76" fillId="23" borderId="0" xfId="0" applyFont="1" applyFill="1"/>
    <xf numFmtId="0" fontId="77" fillId="23" borderId="0" xfId="0" applyFont="1" applyFill="1"/>
    <xf numFmtId="0" fontId="24" fillId="23" borderId="0" xfId="0" applyFont="1" applyFill="1"/>
    <xf numFmtId="0" fontId="21" fillId="0" borderId="1" xfId="0" applyFont="1" applyBorder="1" applyAlignment="1">
      <alignment horizontal="center" vertical="center"/>
    </xf>
    <xf numFmtId="0" fontId="0" fillId="23" borderId="1" xfId="0" applyFill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73" fillId="5" borderId="16" xfId="1" applyFont="1" applyFill="1" applyBorder="1" applyAlignment="1">
      <alignment horizontal="center" vertical="top" wrapText="1"/>
    </xf>
    <xf numFmtId="0" fontId="73" fillId="5" borderId="18" xfId="1" applyFont="1" applyFill="1" applyBorder="1" applyAlignment="1">
      <alignment horizontal="center" vertical="top" wrapText="1"/>
    </xf>
    <xf numFmtId="0" fontId="73" fillId="5" borderId="19" xfId="1" applyFont="1" applyFill="1" applyBorder="1" applyAlignment="1">
      <alignment horizontal="center" vertical="top" wrapText="1"/>
    </xf>
    <xf numFmtId="0" fontId="21" fillId="10" borderId="59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14" fontId="0" fillId="23" borderId="17" xfId="0" applyNumberFormat="1" applyFill="1" applyBorder="1" applyAlignment="1" applyProtection="1">
      <alignment horizontal="center"/>
      <protection locked="0"/>
    </xf>
    <xf numFmtId="0" fontId="0" fillId="23" borderId="15" xfId="0" applyFill="1" applyBorder="1" applyAlignment="1" applyProtection="1">
      <alignment horizontal="center"/>
      <protection locked="0"/>
    </xf>
    <xf numFmtId="0" fontId="47" fillId="10" borderId="12" xfId="0" applyFont="1" applyFill="1" applyBorder="1" applyAlignment="1">
      <alignment horizontal="center" vertical="top" wrapText="1"/>
    </xf>
    <xf numFmtId="0" fontId="0" fillId="0" borderId="13" xfId="0" applyFont="1" applyBorder="1" applyAlignment="1">
      <alignment horizontal="center" vertical="top" wrapText="1"/>
    </xf>
    <xf numFmtId="0" fontId="0" fillId="0" borderId="4" xfId="0" applyFont="1" applyBorder="1" applyAlignment="1">
      <alignment horizontal="center" vertical="top" wrapText="1"/>
    </xf>
    <xf numFmtId="14" fontId="72" fillId="28" borderId="0" xfId="0" applyNumberFormat="1" applyFont="1" applyFill="1" applyBorder="1" applyAlignment="1">
      <alignment horizontal="left"/>
    </xf>
    <xf numFmtId="0" fontId="17" fillId="8" borderId="62" xfId="0" applyFont="1" applyFill="1" applyBorder="1" applyAlignment="1">
      <alignment horizontal="center"/>
    </xf>
    <xf numFmtId="0" fontId="17" fillId="8" borderId="63" xfId="0" applyFont="1" applyFill="1" applyBorder="1" applyAlignment="1">
      <alignment horizontal="center"/>
    </xf>
    <xf numFmtId="0" fontId="24" fillId="8" borderId="64" xfId="0" applyFont="1" applyFill="1" applyBorder="1" applyAlignment="1">
      <alignment horizontal="center"/>
    </xf>
    <xf numFmtId="0" fontId="24" fillId="8" borderId="90" xfId="0" applyFont="1" applyFill="1" applyBorder="1" applyAlignment="1">
      <alignment horizontal="center"/>
    </xf>
    <xf numFmtId="0" fontId="20" fillId="8" borderId="1" xfId="0" applyFont="1" applyFill="1" applyBorder="1" applyAlignment="1">
      <alignment vertical="top" wrapText="1"/>
    </xf>
    <xf numFmtId="0" fontId="20" fillId="8" borderId="5" xfId="0" applyFont="1" applyFill="1" applyBorder="1" applyAlignment="1" applyProtection="1">
      <alignment horizontal="center" vertical="top" wrapText="1"/>
      <protection locked="0"/>
    </xf>
    <xf numFmtId="0" fontId="20" fillId="8" borderId="81" xfId="0" applyFont="1" applyFill="1" applyBorder="1" applyAlignment="1" applyProtection="1">
      <alignment horizontal="center" vertical="top" wrapText="1"/>
      <protection locked="0"/>
    </xf>
    <xf numFmtId="0" fontId="24" fillId="8" borderId="89" xfId="0" applyFont="1" applyFill="1" applyBorder="1" applyAlignment="1">
      <alignment horizontal="center"/>
    </xf>
    <xf numFmtId="0" fontId="20" fillId="8" borderId="71" xfId="0" applyFont="1" applyFill="1" applyBorder="1" applyAlignment="1" applyProtection="1">
      <alignment horizontal="center" vertical="top" wrapText="1"/>
      <protection locked="0"/>
    </xf>
  </cellXfs>
  <cellStyles count="2">
    <cellStyle name="Lien hypertexte" xfId="1" builtinId="8"/>
    <cellStyle name="Normal" xfId="0" builtinId="0"/>
  </cellStyles>
  <dxfs count="32"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5" tint="-0.24994659260841701"/>
      </font>
      <fill>
        <patternFill>
          <bgColor rgb="FF92D050"/>
        </patternFill>
      </fill>
    </dxf>
    <dxf>
      <font>
        <color rgb="FFFF0000"/>
      </font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5.jpeg"/><Relationship Id="rId6" Type="http://schemas.openxmlformats.org/officeDocument/2006/relationships/hyperlink" Target="#CREX8!A1"/><Relationship Id="rId5" Type="http://schemas.openxmlformats.org/officeDocument/2006/relationships/image" Target="../media/image9.png"/><Relationship Id="rId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6.jpeg"/><Relationship Id="rId6" Type="http://schemas.openxmlformats.org/officeDocument/2006/relationships/image" Target="../media/image6.png"/><Relationship Id="rId5" Type="http://schemas.openxmlformats.org/officeDocument/2006/relationships/hyperlink" Target="#CREX9!A1"/><Relationship Id="rId4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7.jpeg"/><Relationship Id="rId6" Type="http://schemas.openxmlformats.org/officeDocument/2006/relationships/image" Target="../media/image6.png"/><Relationship Id="rId5" Type="http://schemas.openxmlformats.org/officeDocument/2006/relationships/hyperlink" Target="#CREX10!A1"/><Relationship Id="rId4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hyperlink" Target="#AAC1!B248"/><Relationship Id="rId3" Type="http://schemas.openxmlformats.org/officeDocument/2006/relationships/hyperlink" Target="#AAC1!A1"/><Relationship Id="rId7" Type="http://schemas.openxmlformats.org/officeDocument/2006/relationships/hyperlink" Target="#AAC1!BR307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AAC1!AZ544"/><Relationship Id="rId5" Type="http://schemas.openxmlformats.org/officeDocument/2006/relationships/hyperlink" Target="#AAC1!BR324"/><Relationship Id="rId10" Type="http://schemas.openxmlformats.org/officeDocument/2006/relationships/image" Target="../media/image18.png"/><Relationship Id="rId4" Type="http://schemas.openxmlformats.org/officeDocument/2006/relationships/hyperlink" Target="#AAC1!BM305"/><Relationship Id="rId9" Type="http://schemas.openxmlformats.org/officeDocument/2006/relationships/hyperlink" Target="#AAC1!BI547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AAC2!B248"/><Relationship Id="rId3" Type="http://schemas.openxmlformats.org/officeDocument/2006/relationships/hyperlink" Target="#AAC2!A1"/><Relationship Id="rId7" Type="http://schemas.openxmlformats.org/officeDocument/2006/relationships/hyperlink" Target="#AAC2!BR307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AAC2!AZ544"/><Relationship Id="rId5" Type="http://schemas.openxmlformats.org/officeDocument/2006/relationships/hyperlink" Target="#AAC2!BR324"/><Relationship Id="rId10" Type="http://schemas.openxmlformats.org/officeDocument/2006/relationships/image" Target="../media/image18.png"/><Relationship Id="rId4" Type="http://schemas.openxmlformats.org/officeDocument/2006/relationships/hyperlink" Target="#AAC2!BM305"/><Relationship Id="rId9" Type="http://schemas.openxmlformats.org/officeDocument/2006/relationships/hyperlink" Target="#AAC2!BI547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AAC3!B248"/><Relationship Id="rId3" Type="http://schemas.openxmlformats.org/officeDocument/2006/relationships/hyperlink" Target="#AAC3!A1"/><Relationship Id="rId7" Type="http://schemas.openxmlformats.org/officeDocument/2006/relationships/hyperlink" Target="#AAC3!BR307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AAC3!AZ544"/><Relationship Id="rId5" Type="http://schemas.openxmlformats.org/officeDocument/2006/relationships/hyperlink" Target="#AAC3!BR324"/><Relationship Id="rId10" Type="http://schemas.openxmlformats.org/officeDocument/2006/relationships/image" Target="../media/image18.png"/><Relationship Id="rId4" Type="http://schemas.openxmlformats.org/officeDocument/2006/relationships/hyperlink" Target="#AAC3!BM305"/><Relationship Id="rId9" Type="http://schemas.openxmlformats.org/officeDocument/2006/relationships/hyperlink" Target="#AAC3!BI547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AAC4!B248"/><Relationship Id="rId3" Type="http://schemas.openxmlformats.org/officeDocument/2006/relationships/hyperlink" Target="#AAC4!A1"/><Relationship Id="rId7" Type="http://schemas.openxmlformats.org/officeDocument/2006/relationships/hyperlink" Target="#AAC4!BR307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AAC4!AZ544"/><Relationship Id="rId5" Type="http://schemas.openxmlformats.org/officeDocument/2006/relationships/hyperlink" Target="#AAC4!BR324"/><Relationship Id="rId10" Type="http://schemas.openxmlformats.org/officeDocument/2006/relationships/image" Target="../media/image18.png"/><Relationship Id="rId4" Type="http://schemas.openxmlformats.org/officeDocument/2006/relationships/hyperlink" Target="#AAC4!BM305"/><Relationship Id="rId9" Type="http://schemas.openxmlformats.org/officeDocument/2006/relationships/hyperlink" Target="#AAC4!BI547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AAC5!B248"/><Relationship Id="rId3" Type="http://schemas.openxmlformats.org/officeDocument/2006/relationships/hyperlink" Target="#AAC5!A1"/><Relationship Id="rId7" Type="http://schemas.openxmlformats.org/officeDocument/2006/relationships/hyperlink" Target="#AAC5!BR307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AAC5!AZ544"/><Relationship Id="rId5" Type="http://schemas.openxmlformats.org/officeDocument/2006/relationships/hyperlink" Target="#AAC5!BR324"/><Relationship Id="rId10" Type="http://schemas.openxmlformats.org/officeDocument/2006/relationships/image" Target="../media/image18.png"/><Relationship Id="rId4" Type="http://schemas.openxmlformats.org/officeDocument/2006/relationships/hyperlink" Target="#AAC5!BM305"/><Relationship Id="rId9" Type="http://schemas.openxmlformats.org/officeDocument/2006/relationships/hyperlink" Target="#AAC5!BI547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hyperlink" Target="#AAC6!B248"/><Relationship Id="rId3" Type="http://schemas.openxmlformats.org/officeDocument/2006/relationships/hyperlink" Target="#AAC6!A1"/><Relationship Id="rId7" Type="http://schemas.openxmlformats.org/officeDocument/2006/relationships/hyperlink" Target="#AAC6!BR307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hyperlink" Target="#AAC6!AZ544"/><Relationship Id="rId5" Type="http://schemas.openxmlformats.org/officeDocument/2006/relationships/hyperlink" Target="#AAC6!BR324"/><Relationship Id="rId10" Type="http://schemas.openxmlformats.org/officeDocument/2006/relationships/image" Target="../media/image18.png"/><Relationship Id="rId4" Type="http://schemas.openxmlformats.org/officeDocument/2006/relationships/hyperlink" Target="#AAC6!BM305"/><Relationship Id="rId9" Type="http://schemas.openxmlformats.org/officeDocument/2006/relationships/hyperlink" Target="#AAC6!BI547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AAC6!BM305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9.png"/><Relationship Id="rId2" Type="http://schemas.openxmlformats.org/officeDocument/2006/relationships/image" Target="../media/image8.jpeg"/><Relationship Id="rId1" Type="http://schemas.openxmlformats.org/officeDocument/2006/relationships/hyperlink" Target="#CREX2!A1"/><Relationship Id="rId6" Type="http://schemas.openxmlformats.org/officeDocument/2006/relationships/image" Target="../media/image2.png"/><Relationship Id="rId5" Type="http://schemas.openxmlformats.org/officeDocument/2006/relationships/hyperlink" Target="#'CREX 1'!A1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6.png"/><Relationship Id="rId7" Type="http://schemas.openxmlformats.org/officeDocument/2006/relationships/image" Target="../media/image10.jpeg"/><Relationship Id="rId2" Type="http://schemas.openxmlformats.org/officeDocument/2006/relationships/image" Target="../media/image1.jpeg"/><Relationship Id="rId1" Type="http://schemas.openxmlformats.org/officeDocument/2006/relationships/hyperlink" Target="#'CREX 1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CREX3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6.png"/><Relationship Id="rId7" Type="http://schemas.openxmlformats.org/officeDocument/2006/relationships/image" Target="../media/image11.jpeg"/><Relationship Id="rId2" Type="http://schemas.openxmlformats.org/officeDocument/2006/relationships/image" Target="../media/image1.jpeg"/><Relationship Id="rId1" Type="http://schemas.openxmlformats.org/officeDocument/2006/relationships/hyperlink" Target="#'CREX 1'!A1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openxmlformats.org/officeDocument/2006/relationships/hyperlink" Target="#CREX4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2.jpeg"/><Relationship Id="rId6" Type="http://schemas.openxmlformats.org/officeDocument/2006/relationships/image" Target="../media/image9.png"/><Relationship Id="rId5" Type="http://schemas.openxmlformats.org/officeDocument/2006/relationships/hyperlink" Target="#CREX5!A1"/><Relationship Id="rId4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3.jpeg"/><Relationship Id="rId6" Type="http://schemas.openxmlformats.org/officeDocument/2006/relationships/hyperlink" Target="#CREX6!A1"/><Relationship Id="rId5" Type="http://schemas.openxmlformats.org/officeDocument/2006/relationships/image" Target="../media/image9.png"/><Relationship Id="rId4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4.jpeg"/><Relationship Id="rId6" Type="http://schemas.openxmlformats.org/officeDocument/2006/relationships/image" Target="../media/image9.png"/><Relationship Id="rId5" Type="http://schemas.openxmlformats.org/officeDocument/2006/relationships/image" Target="../media/image6.png"/><Relationship Id="rId4" Type="http://schemas.openxmlformats.org/officeDocument/2006/relationships/hyperlink" Target="#CREX7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1352550</xdr:colOff>
      <xdr:row>1</xdr:row>
      <xdr:rowOff>177800</xdr:rowOff>
    </xdr:from>
    <xdr:to>
      <xdr:col>2</xdr:col>
      <xdr:colOff>0</xdr:colOff>
      <xdr:row>8</xdr:row>
      <xdr:rowOff>57150</xdr:rowOff>
    </xdr:to>
    <xdr:pic>
      <xdr:nvPicPr>
        <xdr:cNvPr id="62982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78120CB5-D61F-4B5C-AA9E-2D2D60BDE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368300"/>
          <a:ext cx="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1352550</xdr:colOff>
      <xdr:row>1</xdr:row>
      <xdr:rowOff>177800</xdr:rowOff>
    </xdr:from>
    <xdr:to>
      <xdr:col>2</xdr:col>
      <xdr:colOff>0</xdr:colOff>
      <xdr:row>8</xdr:row>
      <xdr:rowOff>57150</xdr:rowOff>
    </xdr:to>
    <xdr:pic>
      <xdr:nvPicPr>
        <xdr:cNvPr id="62983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B285C0D7-37AC-4EC1-B3E7-D2207FDAE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368300"/>
          <a:ext cx="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479425</xdr:colOff>
      <xdr:row>7</xdr:row>
      <xdr:rowOff>53975</xdr:rowOff>
    </xdr:from>
    <xdr:to>
      <xdr:col>17</xdr:col>
      <xdr:colOff>574675</xdr:colOff>
      <xdr:row>20</xdr:row>
      <xdr:rowOff>53974</xdr:rowOff>
    </xdr:to>
    <xdr:pic>
      <xdr:nvPicPr>
        <xdr:cNvPr id="62984" name="Image 15">
          <a:extLst>
            <a:ext uri="{FF2B5EF4-FFF2-40B4-BE49-F238E27FC236}">
              <a16:creationId xmlns:a16="http://schemas.microsoft.com/office/drawing/2014/main" xmlns="" id="{E271E239-5CD5-4DAE-AD81-28FCC51E2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3425" y="1530350"/>
          <a:ext cx="3905250" cy="2643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628650</xdr:colOff>
      <xdr:row>18</xdr:row>
      <xdr:rowOff>76200</xdr:rowOff>
    </xdr:from>
    <xdr:to>
      <xdr:col>16</xdr:col>
      <xdr:colOff>457200</xdr:colOff>
      <xdr:row>29</xdr:row>
      <xdr:rowOff>57150</xdr:rowOff>
    </xdr:to>
    <xdr:pic>
      <xdr:nvPicPr>
        <xdr:cNvPr id="62985" name="Picture 6">
          <a:extLst>
            <a:ext uri="{FF2B5EF4-FFF2-40B4-BE49-F238E27FC236}">
              <a16:creationId xmlns:a16="http://schemas.microsoft.com/office/drawing/2014/main" xmlns="" id="{D4B17474-4A8E-46C0-A923-2F7BC100A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3676650"/>
          <a:ext cx="287655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575577</xdr:colOff>
      <xdr:row>7</xdr:row>
      <xdr:rowOff>117564</xdr:rowOff>
    </xdr:from>
    <xdr:to>
      <xdr:col>13</xdr:col>
      <xdr:colOff>385077</xdr:colOff>
      <xdr:row>9</xdr:row>
      <xdr:rowOff>114601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xmlns="" id="{A8DFC4FE-0918-46C9-BF71-9FB418C96C97}"/>
            </a:ext>
          </a:extLst>
        </xdr:cNvPr>
        <xdr:cNvSpPr/>
      </xdr:nvSpPr>
      <xdr:spPr>
        <a:xfrm>
          <a:off x="9719577" y="1593939"/>
          <a:ext cx="571500" cy="4018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 editAs="oneCell">
    <xdr:from>
      <xdr:col>0</xdr:col>
      <xdr:colOff>171450</xdr:colOff>
      <xdr:row>3</xdr:row>
      <xdr:rowOff>57150</xdr:rowOff>
    </xdr:from>
    <xdr:to>
      <xdr:col>1</xdr:col>
      <xdr:colOff>304800</xdr:colOff>
      <xdr:row>7</xdr:row>
      <xdr:rowOff>101600</xdr:rowOff>
    </xdr:to>
    <xdr:pic>
      <xdr:nvPicPr>
        <xdr:cNvPr id="62987" name="Picture 2">
          <a:extLst>
            <a:ext uri="{FF2B5EF4-FFF2-40B4-BE49-F238E27FC236}">
              <a16:creationId xmlns:a16="http://schemas.microsoft.com/office/drawing/2014/main" xmlns="" id="{DD1B43CE-BC8A-420F-8B72-10E4F72E5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04850"/>
          <a:ext cx="895350" cy="831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590550</xdr:colOff>
      <xdr:row>35</xdr:row>
      <xdr:rowOff>165100</xdr:rowOff>
    </xdr:from>
    <xdr:to>
      <xdr:col>4</xdr:col>
      <xdr:colOff>717550</xdr:colOff>
      <xdr:row>40</xdr:row>
      <xdr:rowOff>63500</xdr:rowOff>
    </xdr:to>
    <xdr:pic>
      <xdr:nvPicPr>
        <xdr:cNvPr id="62988" name="Picture 2">
          <a:extLst>
            <a:ext uri="{FF2B5EF4-FFF2-40B4-BE49-F238E27FC236}">
              <a16:creationId xmlns:a16="http://schemas.microsoft.com/office/drawing/2014/main" xmlns="" id="{96DCF8FB-4AC7-4349-B025-D2B3EC83B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7061200"/>
          <a:ext cx="889000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1403350</xdr:colOff>
      <xdr:row>3</xdr:row>
      <xdr:rowOff>76200</xdr:rowOff>
    </xdr:from>
    <xdr:to>
      <xdr:col>1</xdr:col>
      <xdr:colOff>4718050</xdr:colOff>
      <xdr:row>11</xdr:row>
      <xdr:rowOff>63500</xdr:rowOff>
    </xdr:to>
    <xdr:pic>
      <xdr:nvPicPr>
        <xdr:cNvPr id="77340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B95EAAEE-9923-4FFB-9893-6F77B5845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200" y="635000"/>
          <a:ext cx="33147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6584950</xdr:colOff>
      <xdr:row>7</xdr:row>
      <xdr:rowOff>177800</xdr:rowOff>
    </xdr:from>
    <xdr:to>
      <xdr:col>3</xdr:col>
      <xdr:colOff>263880</xdr:colOff>
      <xdr:row>11</xdr:row>
      <xdr:rowOff>29388</xdr:rowOff>
    </xdr:to>
    <xdr:sp macro="" textlink="">
      <xdr:nvSpPr>
        <xdr:cNvPr id="3" name="Vague 2">
          <a:extLst>
            <a:ext uri="{FF2B5EF4-FFF2-40B4-BE49-F238E27FC236}">
              <a16:creationId xmlns:a16="http://schemas.microsoft.com/office/drawing/2014/main" xmlns="" id="{63D6E436-D40F-4039-8364-393B953D2A44}"/>
            </a:ext>
          </a:extLst>
        </xdr:cNvPr>
        <xdr:cNvSpPr/>
      </xdr:nvSpPr>
      <xdr:spPr>
        <a:xfrm>
          <a:off x="6715125" y="1571625"/>
          <a:ext cx="1035844" cy="631031"/>
        </a:xfrm>
        <a:prstGeom prst="wav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800" b="1">
              <a:solidFill>
                <a:srgbClr val="FFFF00"/>
              </a:solidFill>
            </a:rPr>
            <a:t>CREX 8</a:t>
          </a:r>
        </a:p>
      </xdr:txBody>
    </xdr:sp>
    <xdr:clientData/>
  </xdr:twoCellAnchor>
  <xdr:twoCellAnchor editAs="oneCell">
    <xdr:from>
      <xdr:col>3</xdr:col>
      <xdr:colOff>742950</xdr:colOff>
      <xdr:row>15</xdr:row>
      <xdr:rowOff>139700</xdr:rowOff>
    </xdr:from>
    <xdr:to>
      <xdr:col>7</xdr:col>
      <xdr:colOff>1797050</xdr:colOff>
      <xdr:row>29</xdr:row>
      <xdr:rowOff>146050</xdr:rowOff>
    </xdr:to>
    <xdr:pic>
      <xdr:nvPicPr>
        <xdr:cNvPr id="77342" name="Image 15">
          <a:extLst>
            <a:ext uri="{FF2B5EF4-FFF2-40B4-BE49-F238E27FC236}">
              <a16:creationId xmlns:a16="http://schemas.microsoft.com/office/drawing/2014/main" xmlns="" id="{2B78C618-7A52-4F72-B7A7-CCB180876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800" y="3028950"/>
          <a:ext cx="4699000" cy="264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76200</xdr:colOff>
      <xdr:row>4</xdr:row>
      <xdr:rowOff>44450</xdr:rowOff>
    </xdr:from>
    <xdr:to>
      <xdr:col>7</xdr:col>
      <xdr:colOff>1365250</xdr:colOff>
      <xdr:row>16</xdr:row>
      <xdr:rowOff>120650</xdr:rowOff>
    </xdr:to>
    <xdr:pic>
      <xdr:nvPicPr>
        <xdr:cNvPr id="77343" name="Picture 6">
          <a:extLst>
            <a:ext uri="{FF2B5EF4-FFF2-40B4-BE49-F238E27FC236}">
              <a16:creationId xmlns:a16="http://schemas.microsoft.com/office/drawing/2014/main" xmlns="" id="{A266C89F-FA66-46B7-A9DB-A43FF2C21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7050" y="876300"/>
          <a:ext cx="3409950" cy="231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243364</xdr:colOff>
      <xdr:row>16</xdr:row>
      <xdr:rowOff>59531</xdr:rowOff>
    </xdr:from>
    <xdr:to>
      <xdr:col>5</xdr:col>
      <xdr:colOff>35870</xdr:colOff>
      <xdr:row>18</xdr:row>
      <xdr:rowOff>57523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26AAFAA-B079-4EA4-BEE5-605AD47C2C63}"/>
            </a:ext>
          </a:extLst>
        </xdr:cNvPr>
        <xdr:cNvSpPr/>
      </xdr:nvSpPr>
      <xdr:spPr>
        <a:xfrm>
          <a:off x="8489157" y="3238500"/>
          <a:ext cx="571500" cy="39290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0</xdr:col>
      <xdr:colOff>35727</xdr:colOff>
      <xdr:row>54</xdr:row>
      <xdr:rowOff>190225</xdr:rowOff>
    </xdr:from>
    <xdr:to>
      <xdr:col>3</xdr:col>
      <xdr:colOff>8</xdr:colOff>
      <xdr:row>60</xdr:row>
      <xdr:rowOff>93883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B2C1A1A-7483-44BA-8E05-FCEBACCFA1EB}"/>
            </a:ext>
          </a:extLst>
        </xdr:cNvPr>
        <xdr:cNvSpPr/>
      </xdr:nvSpPr>
      <xdr:spPr>
        <a:xfrm>
          <a:off x="35727" y="11799136"/>
          <a:ext cx="7465219" cy="173831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 editAs="oneCell">
    <xdr:from>
      <xdr:col>4</xdr:col>
      <xdr:colOff>19050</xdr:colOff>
      <xdr:row>56</xdr:row>
      <xdr:rowOff>19050</xdr:rowOff>
    </xdr:from>
    <xdr:to>
      <xdr:col>9</xdr:col>
      <xdr:colOff>0</xdr:colOff>
      <xdr:row>68</xdr:row>
      <xdr:rowOff>177800</xdr:rowOff>
    </xdr:to>
    <xdr:pic>
      <xdr:nvPicPr>
        <xdr:cNvPr id="77346" name="Picture 1">
          <a:extLst>
            <a:ext uri="{FF2B5EF4-FFF2-40B4-BE49-F238E27FC236}">
              <a16:creationId xmlns:a16="http://schemas.microsoft.com/office/drawing/2014/main" xmlns="" id="{56C6DE07-B487-458F-92AD-249882E8C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7900" y="11595100"/>
          <a:ext cx="595630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95250</xdr:colOff>
      <xdr:row>58</xdr:row>
      <xdr:rowOff>793</xdr:rowOff>
    </xdr:from>
    <xdr:to>
      <xdr:col>8</xdr:col>
      <xdr:colOff>754226</xdr:colOff>
      <xdr:row>67</xdr:row>
      <xdr:rowOff>158327</xdr:rowOff>
    </xdr:to>
    <xdr:cxnSp macro="">
      <xdr:nvCxnSpPr>
        <xdr:cNvPr id="9" name="Connecteur droit 8">
          <a:extLst>
            <a:ext uri="{FF2B5EF4-FFF2-40B4-BE49-F238E27FC236}">
              <a16:creationId xmlns:a16="http://schemas.microsoft.com/office/drawing/2014/main" xmlns="" id="{1C453552-61E3-45C6-8186-3F2A7348D86D}"/>
            </a:ext>
          </a:extLst>
        </xdr:cNvPr>
        <xdr:cNvCxnSpPr/>
      </xdr:nvCxnSpPr>
      <xdr:spPr>
        <a:xfrm>
          <a:off x="9120188" y="12834937"/>
          <a:ext cx="4381499" cy="24765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247650</xdr:colOff>
      <xdr:row>34</xdr:row>
      <xdr:rowOff>6350</xdr:rowOff>
    </xdr:from>
    <xdr:to>
      <xdr:col>9</xdr:col>
      <xdr:colOff>2057400</xdr:colOff>
      <xdr:row>45</xdr:row>
      <xdr:rowOff>158750</xdr:rowOff>
    </xdr:to>
    <xdr:pic>
      <xdr:nvPicPr>
        <xdr:cNvPr id="77348" name="Picture 477">
          <a:extLst>
            <a:ext uri="{FF2B5EF4-FFF2-40B4-BE49-F238E27FC236}">
              <a16:creationId xmlns:a16="http://schemas.microsoft.com/office/drawing/2014/main" xmlns="" id="{C624EF4C-4CEE-403C-AA87-9F746379C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9400" y="6559550"/>
          <a:ext cx="4902200" cy="299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49</xdr:row>
      <xdr:rowOff>0</xdr:rowOff>
    </xdr:from>
    <xdr:to>
      <xdr:col>9</xdr:col>
      <xdr:colOff>435473</xdr:colOff>
      <xdr:row>51</xdr:row>
      <xdr:rowOff>58781</xdr:rowOff>
    </xdr:to>
    <xdr:sp macro="" textlink="">
      <xdr:nvSpPr>
        <xdr:cNvPr id="11" name="Rectangle avec flèche vers la gauche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E7C3760C-12BA-4FCC-B6E1-7A89645AC3C3}"/>
            </a:ext>
          </a:extLst>
        </xdr:cNvPr>
        <xdr:cNvSpPr/>
      </xdr:nvSpPr>
      <xdr:spPr>
        <a:xfrm>
          <a:off x="12811125" y="10632281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</xdr:col>
      <xdr:colOff>1997551</xdr:colOff>
      <xdr:row>57</xdr:row>
      <xdr:rowOff>403225</xdr:rowOff>
    </xdr:from>
    <xdr:to>
      <xdr:col>1</xdr:col>
      <xdr:colOff>3732255</xdr:colOff>
      <xdr:row>58</xdr:row>
      <xdr:rowOff>267640</xdr:rowOff>
    </xdr:to>
    <xdr:sp macro="" textlink="">
      <xdr:nvSpPr>
        <xdr:cNvPr id="12" name="Rectangle avec flèche vers la gauch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AED467E-D60B-4B95-943B-63D54C4DD409}"/>
            </a:ext>
          </a:extLst>
        </xdr:cNvPr>
        <xdr:cNvSpPr/>
      </xdr:nvSpPr>
      <xdr:spPr>
        <a:xfrm>
          <a:off x="2345531" y="12703969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31</xdr:col>
      <xdr:colOff>498316</xdr:colOff>
      <xdr:row>30</xdr:row>
      <xdr:rowOff>228123</xdr:rowOff>
    </xdr:from>
    <xdr:to>
      <xdr:col>31</xdr:col>
      <xdr:colOff>2203397</xdr:colOff>
      <xdr:row>33</xdr:row>
      <xdr:rowOff>70208</xdr:rowOff>
    </xdr:to>
    <xdr:sp macro="" textlink="">
      <xdr:nvSpPr>
        <xdr:cNvPr id="13" name="Rectangle avec flèche vers la gauch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162C81E6-DC7B-4949-9129-4716C46E1CEC}"/>
            </a:ext>
          </a:extLst>
        </xdr:cNvPr>
        <xdr:cNvSpPr/>
      </xdr:nvSpPr>
      <xdr:spPr>
        <a:xfrm>
          <a:off x="51018281" y="6179343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17</xdr:col>
      <xdr:colOff>0</xdr:colOff>
      <xdr:row>39</xdr:row>
      <xdr:rowOff>0</xdr:rowOff>
    </xdr:from>
    <xdr:to>
      <xdr:col>19</xdr:col>
      <xdr:colOff>318412</xdr:colOff>
      <xdr:row>41</xdr:row>
      <xdr:rowOff>55343</xdr:rowOff>
    </xdr:to>
    <xdr:sp macro="" textlink="">
      <xdr:nvSpPr>
        <xdr:cNvPr id="14" name="Rectangle avec flèche vers la gauche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212EDA32-9ED1-4142-B374-884567C0EB83}"/>
            </a:ext>
          </a:extLst>
        </xdr:cNvPr>
        <xdr:cNvSpPr/>
      </xdr:nvSpPr>
      <xdr:spPr>
        <a:xfrm>
          <a:off x="29598938" y="8512969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1257300</xdr:colOff>
      <xdr:row>3</xdr:row>
      <xdr:rowOff>215900</xdr:rowOff>
    </xdr:from>
    <xdr:to>
      <xdr:col>1</xdr:col>
      <xdr:colOff>4565650</xdr:colOff>
      <xdr:row>12</xdr:row>
      <xdr:rowOff>6350</xdr:rowOff>
    </xdr:to>
    <xdr:pic>
      <xdr:nvPicPr>
        <xdr:cNvPr id="78364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16314EB8-4825-4F0A-BDF1-43CF04742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8150" y="774700"/>
          <a:ext cx="3308350" cy="154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268816</xdr:colOff>
      <xdr:row>11</xdr:row>
      <xdr:rowOff>78653</xdr:rowOff>
    </xdr:to>
    <xdr:sp macro="" textlink="">
      <xdr:nvSpPr>
        <xdr:cNvPr id="3" name="Vague 2">
          <a:extLst>
            <a:ext uri="{FF2B5EF4-FFF2-40B4-BE49-F238E27FC236}">
              <a16:creationId xmlns:a16="http://schemas.microsoft.com/office/drawing/2014/main" xmlns="" id="{AF1C7FE6-E47E-46DB-8B7E-DE288F2E8714}"/>
            </a:ext>
          </a:extLst>
        </xdr:cNvPr>
        <xdr:cNvSpPr/>
      </xdr:nvSpPr>
      <xdr:spPr>
        <a:xfrm>
          <a:off x="6738938" y="1619250"/>
          <a:ext cx="1035844" cy="631031"/>
        </a:xfrm>
        <a:prstGeom prst="wav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800" b="1">
              <a:solidFill>
                <a:srgbClr val="FFFF00"/>
              </a:solidFill>
            </a:rPr>
            <a:t>CREX 9</a:t>
          </a:r>
        </a:p>
      </xdr:txBody>
    </xdr:sp>
    <xdr:clientData/>
  </xdr:twoCellAnchor>
  <xdr:twoCellAnchor editAs="oneCell">
    <xdr:from>
      <xdr:col>4</xdr:col>
      <xdr:colOff>0</xdr:colOff>
      <xdr:row>15</xdr:row>
      <xdr:rowOff>139700</xdr:rowOff>
    </xdr:from>
    <xdr:to>
      <xdr:col>8</xdr:col>
      <xdr:colOff>19050</xdr:colOff>
      <xdr:row>29</xdr:row>
      <xdr:rowOff>146050</xdr:rowOff>
    </xdr:to>
    <xdr:pic>
      <xdr:nvPicPr>
        <xdr:cNvPr id="78366" name="Image 15">
          <a:extLst>
            <a:ext uri="{FF2B5EF4-FFF2-40B4-BE49-F238E27FC236}">
              <a16:creationId xmlns:a16="http://schemas.microsoft.com/office/drawing/2014/main" xmlns="" id="{561B5020-EA20-4173-BD7B-85EBC9B7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8850" y="3028950"/>
          <a:ext cx="4699000" cy="264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742950</xdr:colOff>
      <xdr:row>4</xdr:row>
      <xdr:rowOff>25400</xdr:rowOff>
    </xdr:from>
    <xdr:to>
      <xdr:col>7</xdr:col>
      <xdr:colOff>1257300</xdr:colOff>
      <xdr:row>16</xdr:row>
      <xdr:rowOff>101600</xdr:rowOff>
    </xdr:to>
    <xdr:pic>
      <xdr:nvPicPr>
        <xdr:cNvPr id="78367" name="Picture 6">
          <a:extLst>
            <a:ext uri="{FF2B5EF4-FFF2-40B4-BE49-F238E27FC236}">
              <a16:creationId xmlns:a16="http://schemas.microsoft.com/office/drawing/2014/main" xmlns="" id="{923D1D78-732F-4838-AC0B-4FF189DF5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1800" y="857250"/>
          <a:ext cx="3397250" cy="231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248126</xdr:colOff>
      <xdr:row>16</xdr:row>
      <xdr:rowOff>115887</xdr:rowOff>
    </xdr:from>
    <xdr:to>
      <xdr:col>5</xdr:col>
      <xdr:colOff>59588</xdr:colOff>
      <xdr:row>18</xdr:row>
      <xdr:rowOff>123147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6BD92FBD-A8DA-4F56-8C63-B64975742297}"/>
            </a:ext>
          </a:extLst>
        </xdr:cNvPr>
        <xdr:cNvSpPr/>
      </xdr:nvSpPr>
      <xdr:spPr>
        <a:xfrm>
          <a:off x="8512969" y="3298031"/>
          <a:ext cx="571500" cy="39290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 editAs="oneCell">
    <xdr:from>
      <xdr:col>7</xdr:col>
      <xdr:colOff>260350</xdr:colOff>
      <xdr:row>34</xdr:row>
      <xdr:rowOff>0</xdr:rowOff>
    </xdr:from>
    <xdr:to>
      <xdr:col>9</xdr:col>
      <xdr:colOff>2070100</xdr:colOff>
      <xdr:row>45</xdr:row>
      <xdr:rowOff>139700</xdr:rowOff>
    </xdr:to>
    <xdr:pic>
      <xdr:nvPicPr>
        <xdr:cNvPr id="78369" name="Picture 477">
          <a:extLst>
            <a:ext uri="{FF2B5EF4-FFF2-40B4-BE49-F238E27FC236}">
              <a16:creationId xmlns:a16="http://schemas.microsoft.com/office/drawing/2014/main" xmlns="" id="{174324EE-68AA-4140-B2E7-FB1514B64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2100" y="6553200"/>
          <a:ext cx="4902200" cy="298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35719</xdr:colOff>
      <xdr:row>47</xdr:row>
      <xdr:rowOff>120650</xdr:rowOff>
    </xdr:from>
    <xdr:to>
      <xdr:col>9</xdr:col>
      <xdr:colOff>461775</xdr:colOff>
      <xdr:row>49</xdr:row>
      <xdr:rowOff>158787</xdr:rowOff>
    </xdr:to>
    <xdr:sp macro="" textlink="">
      <xdr:nvSpPr>
        <xdr:cNvPr id="8" name="Rectangle avec flèche vers la gauch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5331EEB-1D51-44FF-B780-631799B0008A}"/>
            </a:ext>
          </a:extLst>
        </xdr:cNvPr>
        <xdr:cNvSpPr/>
      </xdr:nvSpPr>
      <xdr:spPr>
        <a:xfrm>
          <a:off x="12846844" y="10310813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</xdr:col>
      <xdr:colOff>1901032</xdr:colOff>
      <xdr:row>57</xdr:row>
      <xdr:rowOff>438467</xdr:rowOff>
    </xdr:from>
    <xdr:to>
      <xdr:col>1</xdr:col>
      <xdr:colOff>3639975</xdr:colOff>
      <xdr:row>58</xdr:row>
      <xdr:rowOff>310732</xdr:rowOff>
    </xdr:to>
    <xdr:sp macro="" textlink="">
      <xdr:nvSpPr>
        <xdr:cNvPr id="9" name="Rectangle avec flèche vers la gauch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342D40E-3FE5-46F7-9762-0AA79031D2FB}"/>
            </a:ext>
          </a:extLst>
        </xdr:cNvPr>
        <xdr:cNvSpPr/>
      </xdr:nvSpPr>
      <xdr:spPr>
        <a:xfrm>
          <a:off x="2250282" y="12727781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0</xdr:col>
      <xdr:colOff>23821</xdr:colOff>
      <xdr:row>54</xdr:row>
      <xdr:rowOff>161170</xdr:rowOff>
    </xdr:from>
    <xdr:to>
      <xdr:col>2</xdr:col>
      <xdr:colOff>758358</xdr:colOff>
      <xdr:row>60</xdr:row>
      <xdr:rowOff>80802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32FEEBC3-6424-412B-AAEC-93A1F47792A4}"/>
            </a:ext>
          </a:extLst>
        </xdr:cNvPr>
        <xdr:cNvSpPr/>
      </xdr:nvSpPr>
      <xdr:spPr>
        <a:xfrm>
          <a:off x="23821" y="11787226"/>
          <a:ext cx="7465219" cy="173831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 editAs="oneCell">
    <xdr:from>
      <xdr:col>4</xdr:col>
      <xdr:colOff>19050</xdr:colOff>
      <xdr:row>55</xdr:row>
      <xdr:rowOff>184150</xdr:rowOff>
    </xdr:from>
    <xdr:to>
      <xdr:col>9</xdr:col>
      <xdr:colOff>6350</xdr:colOff>
      <xdr:row>68</xdr:row>
      <xdr:rowOff>139700</xdr:rowOff>
    </xdr:to>
    <xdr:pic>
      <xdr:nvPicPr>
        <xdr:cNvPr id="78373" name="Picture 1">
          <a:extLst>
            <a:ext uri="{FF2B5EF4-FFF2-40B4-BE49-F238E27FC236}">
              <a16:creationId xmlns:a16="http://schemas.microsoft.com/office/drawing/2014/main" xmlns="" id="{305811DD-1AA9-4D99-851B-22CE22EF3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7900" y="11557000"/>
          <a:ext cx="596265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130968</xdr:colOff>
      <xdr:row>57</xdr:row>
      <xdr:rowOff>515462</xdr:rowOff>
    </xdr:from>
    <xdr:to>
      <xdr:col>8</xdr:col>
      <xdr:colOff>796274</xdr:colOff>
      <xdr:row>67</xdr:row>
      <xdr:rowOff>96575</xdr:rowOff>
    </xdr:to>
    <xdr:cxnSp macro="">
      <xdr:nvCxnSpPr>
        <xdr:cNvPr id="12" name="Connecteur droit 11">
          <a:extLst>
            <a:ext uri="{FF2B5EF4-FFF2-40B4-BE49-F238E27FC236}">
              <a16:creationId xmlns:a16="http://schemas.microsoft.com/office/drawing/2014/main" xmlns="" id="{D7DC3CE0-1C42-4E31-B6B4-1D975F74A8F2}"/>
            </a:ext>
          </a:extLst>
        </xdr:cNvPr>
        <xdr:cNvCxnSpPr/>
      </xdr:nvCxnSpPr>
      <xdr:spPr>
        <a:xfrm>
          <a:off x="9155906" y="12811126"/>
          <a:ext cx="4381499" cy="24765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367824</xdr:colOff>
      <xdr:row>31</xdr:row>
      <xdr:rowOff>126683</xdr:rowOff>
    </xdr:from>
    <xdr:to>
      <xdr:col>31</xdr:col>
      <xdr:colOff>2070745</xdr:colOff>
      <xdr:row>33</xdr:row>
      <xdr:rowOff>143205</xdr:rowOff>
    </xdr:to>
    <xdr:sp macro="" textlink="">
      <xdr:nvSpPr>
        <xdr:cNvPr id="13" name="Rectangle avec flèche vers la gauch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E61346B-9381-4B30-9543-31E43DEF3470}"/>
            </a:ext>
          </a:extLst>
        </xdr:cNvPr>
        <xdr:cNvSpPr/>
      </xdr:nvSpPr>
      <xdr:spPr>
        <a:xfrm>
          <a:off x="50589657" y="6262688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17</xdr:col>
      <xdr:colOff>0</xdr:colOff>
      <xdr:row>40</xdr:row>
      <xdr:rowOff>0</xdr:rowOff>
    </xdr:from>
    <xdr:to>
      <xdr:col>19</xdr:col>
      <xdr:colOff>315571</xdr:colOff>
      <xdr:row>42</xdr:row>
      <xdr:rowOff>35718</xdr:rowOff>
    </xdr:to>
    <xdr:sp macro="" textlink="">
      <xdr:nvSpPr>
        <xdr:cNvPr id="14" name="Rectangle avec flèche vers la gauche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FCA2CE0E-AA2E-49BF-963B-D0C382BB2F4C}"/>
            </a:ext>
          </a:extLst>
        </xdr:cNvPr>
        <xdr:cNvSpPr/>
      </xdr:nvSpPr>
      <xdr:spPr>
        <a:xfrm>
          <a:off x="29337000" y="8715375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1479550</xdr:colOff>
      <xdr:row>3</xdr:row>
      <xdr:rowOff>215900</xdr:rowOff>
    </xdr:from>
    <xdr:to>
      <xdr:col>1</xdr:col>
      <xdr:colOff>4787900</xdr:colOff>
      <xdr:row>12</xdr:row>
      <xdr:rowOff>25400</xdr:rowOff>
    </xdr:to>
    <xdr:pic>
      <xdr:nvPicPr>
        <xdr:cNvPr id="79388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F040EBA1-6528-4015-818D-CA3C7848E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774700"/>
          <a:ext cx="3308350" cy="156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268816</xdr:colOff>
      <xdr:row>11</xdr:row>
      <xdr:rowOff>78653</xdr:rowOff>
    </xdr:to>
    <xdr:sp macro="" textlink="">
      <xdr:nvSpPr>
        <xdr:cNvPr id="3" name="Vague 2">
          <a:extLst>
            <a:ext uri="{FF2B5EF4-FFF2-40B4-BE49-F238E27FC236}">
              <a16:creationId xmlns:a16="http://schemas.microsoft.com/office/drawing/2014/main" xmlns="" id="{03011A57-604D-4559-AD22-01ECAC075F46}"/>
            </a:ext>
          </a:extLst>
        </xdr:cNvPr>
        <xdr:cNvSpPr/>
      </xdr:nvSpPr>
      <xdr:spPr>
        <a:xfrm>
          <a:off x="6738938" y="1619250"/>
          <a:ext cx="1035844" cy="631031"/>
        </a:xfrm>
        <a:prstGeom prst="wav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800" b="1">
              <a:solidFill>
                <a:srgbClr val="FFFF00"/>
              </a:solidFill>
            </a:rPr>
            <a:t>CREX 10</a:t>
          </a:r>
        </a:p>
      </xdr:txBody>
    </xdr:sp>
    <xdr:clientData/>
  </xdr:twoCellAnchor>
  <xdr:twoCellAnchor editAs="oneCell">
    <xdr:from>
      <xdr:col>4</xdr:col>
      <xdr:colOff>647700</xdr:colOff>
      <xdr:row>15</xdr:row>
      <xdr:rowOff>146050</xdr:rowOff>
    </xdr:from>
    <xdr:to>
      <xdr:col>8</xdr:col>
      <xdr:colOff>698500</xdr:colOff>
      <xdr:row>29</xdr:row>
      <xdr:rowOff>165100</xdr:rowOff>
    </xdr:to>
    <xdr:pic>
      <xdr:nvPicPr>
        <xdr:cNvPr id="79390" name="Image 15">
          <a:extLst>
            <a:ext uri="{FF2B5EF4-FFF2-40B4-BE49-F238E27FC236}">
              <a16:creationId xmlns:a16="http://schemas.microsoft.com/office/drawing/2014/main" xmlns="" id="{7D04419D-338F-4018-B852-ED7102C4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26550" y="3035300"/>
          <a:ext cx="4730750" cy="265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590550</xdr:colOff>
      <xdr:row>4</xdr:row>
      <xdr:rowOff>38100</xdr:rowOff>
    </xdr:from>
    <xdr:to>
      <xdr:col>8</xdr:col>
      <xdr:colOff>88900</xdr:colOff>
      <xdr:row>16</xdr:row>
      <xdr:rowOff>107950</xdr:rowOff>
    </xdr:to>
    <xdr:pic>
      <xdr:nvPicPr>
        <xdr:cNvPr id="79391" name="Picture 6">
          <a:extLst>
            <a:ext uri="{FF2B5EF4-FFF2-40B4-BE49-F238E27FC236}">
              <a16:creationId xmlns:a16="http://schemas.microsoft.com/office/drawing/2014/main" xmlns="" id="{562CF5F0-F419-4FDB-88AE-B6D97E25B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1400" y="869950"/>
          <a:ext cx="3416300" cy="231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130968</xdr:colOff>
      <xdr:row>16</xdr:row>
      <xdr:rowOff>58737</xdr:rowOff>
    </xdr:from>
    <xdr:to>
      <xdr:col>5</xdr:col>
      <xdr:colOff>700315</xdr:colOff>
      <xdr:row>18</xdr:row>
      <xdr:rowOff>75902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505C4930-0DA8-4435-A1BD-2039C0BE6624}"/>
            </a:ext>
          </a:extLst>
        </xdr:cNvPr>
        <xdr:cNvSpPr/>
      </xdr:nvSpPr>
      <xdr:spPr>
        <a:xfrm>
          <a:off x="9155906" y="3250406"/>
          <a:ext cx="571500" cy="39290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 editAs="oneCell">
    <xdr:from>
      <xdr:col>7</xdr:col>
      <xdr:colOff>279400</xdr:colOff>
      <xdr:row>34</xdr:row>
      <xdr:rowOff>25400</xdr:rowOff>
    </xdr:from>
    <xdr:to>
      <xdr:col>9</xdr:col>
      <xdr:colOff>2076450</xdr:colOff>
      <xdr:row>45</xdr:row>
      <xdr:rowOff>158750</xdr:rowOff>
    </xdr:to>
    <xdr:pic>
      <xdr:nvPicPr>
        <xdr:cNvPr id="79393" name="Picture 477">
          <a:extLst>
            <a:ext uri="{FF2B5EF4-FFF2-40B4-BE49-F238E27FC236}">
              <a16:creationId xmlns:a16="http://schemas.microsoft.com/office/drawing/2014/main" xmlns="" id="{086E5BCE-E28D-430A-89F1-F63D8F79C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1150" y="6578600"/>
          <a:ext cx="4889500" cy="297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47</xdr:row>
      <xdr:rowOff>0</xdr:rowOff>
    </xdr:from>
    <xdr:to>
      <xdr:col>9</xdr:col>
      <xdr:colOff>435473</xdr:colOff>
      <xdr:row>49</xdr:row>
      <xdr:rowOff>40127</xdr:rowOff>
    </xdr:to>
    <xdr:sp macro="" textlink="">
      <xdr:nvSpPr>
        <xdr:cNvPr id="8" name="Rectangle avec flèche vers la gauch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4592A69-B490-45BA-A506-5548D6E33C57}"/>
            </a:ext>
          </a:extLst>
        </xdr:cNvPr>
        <xdr:cNvSpPr/>
      </xdr:nvSpPr>
      <xdr:spPr>
        <a:xfrm>
          <a:off x="12811125" y="10215563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</xdr:col>
      <xdr:colOff>1811496</xdr:colOff>
      <xdr:row>57</xdr:row>
      <xdr:rowOff>474186</xdr:rowOff>
    </xdr:from>
    <xdr:to>
      <xdr:col>1</xdr:col>
      <xdr:colOff>3541890</xdr:colOff>
      <xdr:row>59</xdr:row>
      <xdr:rowOff>4002</xdr:rowOff>
    </xdr:to>
    <xdr:sp macro="" textlink="">
      <xdr:nvSpPr>
        <xdr:cNvPr id="9" name="Rectangle avec flèche vers la gauch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4D49F800-40EE-4183-B212-EC3D159262D2}"/>
            </a:ext>
          </a:extLst>
        </xdr:cNvPr>
        <xdr:cNvSpPr/>
      </xdr:nvSpPr>
      <xdr:spPr>
        <a:xfrm>
          <a:off x="2155031" y="12763500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31</xdr:col>
      <xdr:colOff>455930</xdr:colOff>
      <xdr:row>31</xdr:row>
      <xdr:rowOff>76200</xdr:rowOff>
    </xdr:from>
    <xdr:to>
      <xdr:col>31</xdr:col>
      <xdr:colOff>2207743</xdr:colOff>
      <xdr:row>33</xdr:row>
      <xdr:rowOff>126250</xdr:rowOff>
    </xdr:to>
    <xdr:sp macro="" textlink="">
      <xdr:nvSpPr>
        <xdr:cNvPr id="10" name="Rectangle avec flèche vers la gauche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BD27E84-5574-442F-8FC0-CAD24D4C3CBD}"/>
            </a:ext>
          </a:extLst>
        </xdr:cNvPr>
        <xdr:cNvSpPr/>
      </xdr:nvSpPr>
      <xdr:spPr>
        <a:xfrm>
          <a:off x="50696813" y="6238875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16</xdr:col>
      <xdr:colOff>1160622</xdr:colOff>
      <xdr:row>41</xdr:row>
      <xdr:rowOff>116681</xdr:rowOff>
    </xdr:from>
    <xdr:to>
      <xdr:col>19</xdr:col>
      <xdr:colOff>130578</xdr:colOff>
      <xdr:row>43</xdr:row>
      <xdr:rowOff>158675</xdr:rowOff>
    </xdr:to>
    <xdr:sp macro="" textlink="">
      <xdr:nvSpPr>
        <xdr:cNvPr id="11" name="Rectangle avec flèche vers la gauch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BD1B176-14AF-44FF-B18D-816613288C2F}"/>
            </a:ext>
          </a:extLst>
        </xdr:cNvPr>
        <xdr:cNvSpPr/>
      </xdr:nvSpPr>
      <xdr:spPr>
        <a:xfrm>
          <a:off x="29158407" y="9036844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0</xdr:col>
      <xdr:colOff>35727</xdr:colOff>
      <xdr:row>54</xdr:row>
      <xdr:rowOff>190221</xdr:rowOff>
    </xdr:from>
    <xdr:to>
      <xdr:col>3</xdr:col>
      <xdr:colOff>8</xdr:colOff>
      <xdr:row>60</xdr:row>
      <xdr:rowOff>93879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xmlns="" id="{6818A722-7D76-4255-A74C-7C007890DD06}"/>
            </a:ext>
          </a:extLst>
        </xdr:cNvPr>
        <xdr:cNvSpPr/>
      </xdr:nvSpPr>
      <xdr:spPr>
        <a:xfrm>
          <a:off x="35727" y="11799132"/>
          <a:ext cx="7465219" cy="173831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 editAs="oneCell">
    <xdr:from>
      <xdr:col>4</xdr:col>
      <xdr:colOff>19050</xdr:colOff>
      <xdr:row>56</xdr:row>
      <xdr:rowOff>19050</xdr:rowOff>
    </xdr:from>
    <xdr:to>
      <xdr:col>9</xdr:col>
      <xdr:colOff>6350</xdr:colOff>
      <xdr:row>68</xdr:row>
      <xdr:rowOff>177800</xdr:rowOff>
    </xdr:to>
    <xdr:pic>
      <xdr:nvPicPr>
        <xdr:cNvPr id="79399" name="Picture 1">
          <a:extLst>
            <a:ext uri="{FF2B5EF4-FFF2-40B4-BE49-F238E27FC236}">
              <a16:creationId xmlns:a16="http://schemas.microsoft.com/office/drawing/2014/main" xmlns="" id="{A22FDAA6-0F0A-4AFA-875B-35D361E36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7900" y="11595100"/>
          <a:ext cx="596265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743267</xdr:colOff>
      <xdr:row>57</xdr:row>
      <xdr:rowOff>497205</xdr:rowOff>
    </xdr:from>
    <xdr:to>
      <xdr:col>8</xdr:col>
      <xdr:colOff>616489</xdr:colOff>
      <xdr:row>67</xdr:row>
      <xdr:rowOff>98672</xdr:rowOff>
    </xdr:to>
    <xdr:cxnSp macro="">
      <xdr:nvCxnSpPr>
        <xdr:cNvPr id="14" name="Connecteur droit 13">
          <a:extLst>
            <a:ext uri="{FF2B5EF4-FFF2-40B4-BE49-F238E27FC236}">
              <a16:creationId xmlns:a16="http://schemas.microsoft.com/office/drawing/2014/main" xmlns="" id="{998790BD-AF95-4DCD-B98F-6B1A4B8D2F31}"/>
            </a:ext>
          </a:extLst>
        </xdr:cNvPr>
        <xdr:cNvCxnSpPr/>
      </xdr:nvCxnSpPr>
      <xdr:spPr>
        <a:xfrm>
          <a:off x="9001125" y="12799219"/>
          <a:ext cx="4381499" cy="24765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88900</xdr:colOff>
      <xdr:row>6</xdr:row>
      <xdr:rowOff>76200</xdr:rowOff>
    </xdr:from>
    <xdr:to>
      <xdr:col>6</xdr:col>
      <xdr:colOff>222250</xdr:colOff>
      <xdr:row>18</xdr:row>
      <xdr:rowOff>120650</xdr:rowOff>
    </xdr:to>
    <xdr:pic>
      <xdr:nvPicPr>
        <xdr:cNvPr id="83224" name="Image 15">
          <a:extLst>
            <a:ext uri="{FF2B5EF4-FFF2-40B4-BE49-F238E27FC236}">
              <a16:creationId xmlns:a16="http://schemas.microsoft.com/office/drawing/2014/main" xmlns="" id="{B1983623-1E21-413C-8982-36943727D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850" y="1289050"/>
          <a:ext cx="3676650" cy="227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1816100</xdr:colOff>
      <xdr:row>5</xdr:row>
      <xdr:rowOff>82550</xdr:rowOff>
    </xdr:from>
    <xdr:to>
      <xdr:col>2</xdr:col>
      <xdr:colOff>0</xdr:colOff>
      <xdr:row>16</xdr:row>
      <xdr:rowOff>101600</xdr:rowOff>
    </xdr:to>
    <xdr:pic>
      <xdr:nvPicPr>
        <xdr:cNvPr id="83225" name="Picture 6">
          <a:extLst>
            <a:ext uri="{FF2B5EF4-FFF2-40B4-BE49-F238E27FC236}">
              <a16:creationId xmlns:a16="http://schemas.microsoft.com/office/drawing/2014/main" xmlns="" id="{8B236689-4FC8-4CAF-8461-F612138FB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1111250"/>
          <a:ext cx="478790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699136</xdr:colOff>
      <xdr:row>246</xdr:row>
      <xdr:rowOff>173655</xdr:rowOff>
    </xdr:from>
    <xdr:to>
      <xdr:col>7</xdr:col>
      <xdr:colOff>1265996</xdr:colOff>
      <xdr:row>250</xdr:row>
      <xdr:rowOff>37176</xdr:rowOff>
    </xdr:to>
    <xdr:sp macro="" textlink="">
      <xdr:nvSpPr>
        <xdr:cNvPr id="4" name="Rectangle avec flèche vers la gauch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C8522E9-B7A5-4B9E-9069-E2F5127C53BF}"/>
            </a:ext>
          </a:extLst>
        </xdr:cNvPr>
        <xdr:cNvSpPr/>
      </xdr:nvSpPr>
      <xdr:spPr>
        <a:xfrm>
          <a:off x="10011411" y="47620855"/>
          <a:ext cx="1560778" cy="634845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3</xdr:col>
      <xdr:colOff>289773</xdr:colOff>
      <xdr:row>7</xdr:row>
      <xdr:rowOff>73025</xdr:rowOff>
    </xdr:from>
    <xdr:to>
      <xdr:col>4</xdr:col>
      <xdr:colOff>101526</xdr:colOff>
      <xdr:row>8</xdr:row>
      <xdr:rowOff>19225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915EAE12-D519-4A19-9FC5-EC73E0BA499D}"/>
            </a:ext>
          </a:extLst>
        </xdr:cNvPr>
        <xdr:cNvSpPr/>
      </xdr:nvSpPr>
      <xdr:spPr>
        <a:xfrm>
          <a:off x="7646248" y="1520825"/>
          <a:ext cx="487972" cy="149410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>
    <xdr:from>
      <xdr:col>1</xdr:col>
      <xdr:colOff>1089660</xdr:colOff>
      <xdr:row>115</xdr:row>
      <xdr:rowOff>110067</xdr:rowOff>
    </xdr:from>
    <xdr:to>
      <xdr:col>1</xdr:col>
      <xdr:colOff>2911898</xdr:colOff>
      <xdr:row>117</xdr:row>
      <xdr:rowOff>152267</xdr:rowOff>
    </xdr:to>
    <xdr:sp macro="" textlink="">
      <xdr:nvSpPr>
        <xdr:cNvPr id="8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1870ADB-2759-460D-92D5-583F25C3DC4F}"/>
            </a:ext>
          </a:extLst>
        </xdr:cNvPr>
        <xdr:cNvSpPr/>
      </xdr:nvSpPr>
      <xdr:spPr>
        <a:xfrm>
          <a:off x="1607185" y="22601767"/>
          <a:ext cx="1742706" cy="4323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 editAs="oneCell">
    <xdr:from>
      <xdr:col>1</xdr:col>
      <xdr:colOff>3600450</xdr:colOff>
      <xdr:row>233</xdr:row>
      <xdr:rowOff>19050</xdr:rowOff>
    </xdr:from>
    <xdr:to>
      <xdr:col>3</xdr:col>
      <xdr:colOff>1257300</xdr:colOff>
      <xdr:row>247</xdr:row>
      <xdr:rowOff>127000</xdr:rowOff>
    </xdr:to>
    <xdr:pic>
      <xdr:nvPicPr>
        <xdr:cNvPr id="83230" name="Picture 6">
          <a:extLst>
            <a:ext uri="{FF2B5EF4-FFF2-40B4-BE49-F238E27FC236}">
              <a16:creationId xmlns:a16="http://schemas.microsoft.com/office/drawing/2014/main" xmlns="" id="{40269097-60A8-47C7-BC55-C0D4F62C2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350" y="43516550"/>
          <a:ext cx="478790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68</xdr:col>
      <xdr:colOff>572839</xdr:colOff>
      <xdr:row>308</xdr:row>
      <xdr:rowOff>22577</xdr:rowOff>
    </xdr:from>
    <xdr:to>
      <xdr:col>69</xdr:col>
      <xdr:colOff>165297</xdr:colOff>
      <xdr:row>310</xdr:row>
      <xdr:rowOff>137964</xdr:rowOff>
    </xdr:to>
    <xdr:sp macro="" textlink="">
      <xdr:nvSpPr>
        <xdr:cNvPr id="10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F7B2BE7-3499-4C0A-960D-CDAB88B1F233}"/>
            </a:ext>
          </a:extLst>
        </xdr:cNvPr>
        <xdr:cNvSpPr/>
      </xdr:nvSpPr>
      <xdr:spPr>
        <a:xfrm>
          <a:off x="90971439" y="60236452"/>
          <a:ext cx="1659403" cy="680465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53</xdr:col>
      <xdr:colOff>1029263</xdr:colOff>
      <xdr:row>534</xdr:row>
      <xdr:rowOff>9525</xdr:rowOff>
    </xdr:from>
    <xdr:to>
      <xdr:col>54</xdr:col>
      <xdr:colOff>1430125</xdr:colOff>
      <xdr:row>536</xdr:row>
      <xdr:rowOff>162183</xdr:rowOff>
    </xdr:to>
    <xdr:sp macro="" textlink="">
      <xdr:nvSpPr>
        <xdr:cNvPr id="11" name="Rectangle avec flèche vers la gauch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D5A1F45-542C-446D-BB96-4A67580A73E6}"/>
            </a:ext>
          </a:extLst>
        </xdr:cNvPr>
        <xdr:cNvSpPr/>
      </xdr:nvSpPr>
      <xdr:spPr>
        <a:xfrm>
          <a:off x="75027930" y="109091942"/>
          <a:ext cx="1850778" cy="5124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au menu  : cliquer dessus</a:t>
          </a:r>
        </a:p>
      </xdr:txBody>
    </xdr:sp>
    <xdr:clientData/>
  </xdr:twoCellAnchor>
  <xdr:twoCellAnchor>
    <xdr:from>
      <xdr:col>1</xdr:col>
      <xdr:colOff>581730</xdr:colOff>
      <xdr:row>84</xdr:row>
      <xdr:rowOff>57008</xdr:rowOff>
    </xdr:from>
    <xdr:to>
      <xdr:col>1</xdr:col>
      <xdr:colOff>2479081</xdr:colOff>
      <xdr:row>86</xdr:row>
      <xdr:rowOff>124307</xdr:rowOff>
    </xdr:to>
    <xdr:sp macro="" textlink="">
      <xdr:nvSpPr>
        <xdr:cNvPr id="12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9145BBD-AA87-4972-8F66-9C51109FC439}"/>
            </a:ext>
          </a:extLst>
        </xdr:cNvPr>
        <xdr:cNvSpPr/>
      </xdr:nvSpPr>
      <xdr:spPr>
        <a:xfrm>
          <a:off x="1127830" y="16347933"/>
          <a:ext cx="1807869" cy="448233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75</xdr:col>
      <xdr:colOff>246239</xdr:colOff>
      <xdr:row>484</xdr:row>
      <xdr:rowOff>58915</xdr:rowOff>
    </xdr:from>
    <xdr:to>
      <xdr:col>77</xdr:col>
      <xdr:colOff>508363</xdr:colOff>
      <xdr:row>486</xdr:row>
      <xdr:rowOff>150062</xdr:rowOff>
    </xdr:to>
    <xdr:sp macro="" textlink="">
      <xdr:nvSpPr>
        <xdr:cNvPr id="13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CEC8618-2925-49EE-AB7E-5E5F5986A06A}"/>
            </a:ext>
          </a:extLst>
        </xdr:cNvPr>
        <xdr:cNvSpPr/>
      </xdr:nvSpPr>
      <xdr:spPr>
        <a:xfrm>
          <a:off x="106037239" y="103119415"/>
          <a:ext cx="1696979" cy="541961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324908</xdr:colOff>
      <xdr:row>456</xdr:row>
      <xdr:rowOff>37253</xdr:rowOff>
    </xdr:from>
    <xdr:to>
      <xdr:col>77</xdr:col>
      <xdr:colOff>591958</xdr:colOff>
      <xdr:row>458</xdr:row>
      <xdr:rowOff>135805</xdr:rowOff>
    </xdr:to>
    <xdr:sp macro="" textlink="">
      <xdr:nvSpPr>
        <xdr:cNvPr id="14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27EAA3A-C119-4676-B62B-C977F17F4F59}"/>
            </a:ext>
          </a:extLst>
        </xdr:cNvPr>
        <xdr:cNvSpPr/>
      </xdr:nvSpPr>
      <xdr:spPr>
        <a:xfrm>
          <a:off x="106106383" y="96442953"/>
          <a:ext cx="1705259" cy="561956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000"/>
            </a:lnSpc>
          </a:pPr>
          <a:r>
            <a:rPr lang="fr-FR" sz="1100"/>
            <a:t>Haut du tableau :</a:t>
          </a:r>
        </a:p>
        <a:p>
          <a:pPr algn="ctr">
            <a:lnSpc>
              <a:spcPts val="10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346922</xdr:colOff>
      <xdr:row>426</xdr:row>
      <xdr:rowOff>21167</xdr:rowOff>
    </xdr:from>
    <xdr:to>
      <xdr:col>77</xdr:col>
      <xdr:colOff>596189</xdr:colOff>
      <xdr:row>428</xdr:row>
      <xdr:rowOff>117877</xdr:rowOff>
    </xdr:to>
    <xdr:sp macro="" textlink="">
      <xdr:nvSpPr>
        <xdr:cNvPr id="15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7A3E59D-7F73-4573-AA05-DA7A3E70DEC5}"/>
            </a:ext>
          </a:extLst>
        </xdr:cNvPr>
        <xdr:cNvSpPr/>
      </xdr:nvSpPr>
      <xdr:spPr>
        <a:xfrm>
          <a:off x="106128397" y="89270417"/>
          <a:ext cx="1687596" cy="579256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76</xdr:col>
      <xdr:colOff>847</xdr:colOff>
      <xdr:row>356</xdr:row>
      <xdr:rowOff>19049</xdr:rowOff>
    </xdr:from>
    <xdr:to>
      <xdr:col>78</xdr:col>
      <xdr:colOff>154270</xdr:colOff>
      <xdr:row>358</xdr:row>
      <xdr:rowOff>118874</xdr:rowOff>
    </xdr:to>
    <xdr:sp macro="" textlink="">
      <xdr:nvSpPr>
        <xdr:cNvPr id="16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92DFDD4-0690-446F-BA69-A25FC73A322E}"/>
            </a:ext>
          </a:extLst>
        </xdr:cNvPr>
        <xdr:cNvSpPr/>
      </xdr:nvSpPr>
      <xdr:spPr>
        <a:xfrm>
          <a:off x="106398272" y="72599549"/>
          <a:ext cx="1689853" cy="576075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76</xdr:col>
      <xdr:colOff>847</xdr:colOff>
      <xdr:row>324</xdr:row>
      <xdr:rowOff>52917</xdr:rowOff>
    </xdr:from>
    <xdr:to>
      <xdr:col>77</xdr:col>
      <xdr:colOff>662745</xdr:colOff>
      <xdr:row>326</xdr:row>
      <xdr:rowOff>133515</xdr:rowOff>
    </xdr:to>
    <xdr:sp macro="" textlink="">
      <xdr:nvSpPr>
        <xdr:cNvPr id="17" name="Rectangle avec flèche vers la gauch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11D9680C-625A-4831-A524-BF46F8471F14}"/>
            </a:ext>
          </a:extLst>
        </xdr:cNvPr>
        <xdr:cNvSpPr/>
      </xdr:nvSpPr>
      <xdr:spPr>
        <a:xfrm>
          <a:off x="106179197" y="65013417"/>
          <a:ext cx="1690739" cy="556848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</xdr:col>
      <xdr:colOff>439350</xdr:colOff>
      <xdr:row>84</xdr:row>
      <xdr:rowOff>98073</xdr:rowOff>
    </xdr:from>
    <xdr:to>
      <xdr:col>7</xdr:col>
      <xdr:colOff>1736482</xdr:colOff>
      <xdr:row>87</xdr:row>
      <xdr:rowOff>173919</xdr:rowOff>
    </xdr:to>
    <xdr:sp macro="" textlink="">
      <xdr:nvSpPr>
        <xdr:cNvPr id="21" name="Légende : flèche vers la droit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70FB91C-0706-4074-8ADE-D7828B101A91}"/>
            </a:ext>
          </a:extLst>
        </xdr:cNvPr>
        <xdr:cNvSpPr/>
      </xdr:nvSpPr>
      <xdr:spPr>
        <a:xfrm>
          <a:off x="10783500" y="16382648"/>
          <a:ext cx="1237037" cy="64093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1239495</xdr:colOff>
      <xdr:row>122</xdr:row>
      <xdr:rowOff>57889</xdr:rowOff>
    </xdr:to>
    <xdr:sp macro="" textlink="">
      <xdr:nvSpPr>
        <xdr:cNvPr id="22" name="Légende : flèche vers la droit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DEFD7E1-D6E6-40C7-9B53-9BE2A788249B}"/>
            </a:ext>
          </a:extLst>
        </xdr:cNvPr>
        <xdr:cNvSpPr/>
      </xdr:nvSpPr>
      <xdr:spPr>
        <a:xfrm>
          <a:off x="571500" y="23250525"/>
          <a:ext cx="1195115" cy="635681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69</xdr:col>
      <xdr:colOff>528038</xdr:colOff>
      <xdr:row>306</xdr:row>
      <xdr:rowOff>127000</xdr:rowOff>
    </xdr:from>
    <xdr:to>
      <xdr:col>69</xdr:col>
      <xdr:colOff>1865450</xdr:colOff>
      <xdr:row>309</xdr:row>
      <xdr:rowOff>17339</xdr:rowOff>
    </xdr:to>
    <xdr:sp macro="" textlink="">
      <xdr:nvSpPr>
        <xdr:cNvPr id="23" name="Légende : flèche vers la droite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E8018EC3-DA8C-4EC3-9CDE-664FC605F924}"/>
            </a:ext>
          </a:extLst>
        </xdr:cNvPr>
        <xdr:cNvSpPr/>
      </xdr:nvSpPr>
      <xdr:spPr>
        <a:xfrm>
          <a:off x="92974513" y="59966225"/>
          <a:ext cx="1271842" cy="63956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>
    <xdr:from>
      <xdr:col>54</xdr:col>
      <xdr:colOff>1788584</xdr:colOff>
      <xdr:row>534</xdr:row>
      <xdr:rowOff>27516</xdr:rowOff>
    </xdr:from>
    <xdr:to>
      <xdr:col>54</xdr:col>
      <xdr:colOff>3028079</xdr:colOff>
      <xdr:row>537</xdr:row>
      <xdr:rowOff>91752</xdr:rowOff>
    </xdr:to>
    <xdr:sp macro="" textlink="">
      <xdr:nvSpPr>
        <xdr:cNvPr id="27" name="Légende : flèche vers la droite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F19C344D-6A7C-48FC-AA78-0B8292E5EFD2}"/>
            </a:ext>
          </a:extLst>
        </xdr:cNvPr>
        <xdr:cNvSpPr/>
      </xdr:nvSpPr>
      <xdr:spPr>
        <a:xfrm>
          <a:off x="77237167" y="109109933"/>
          <a:ext cx="1239495" cy="603986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 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1</xdr:col>
      <xdr:colOff>3216275</xdr:colOff>
      <xdr:row>83</xdr:row>
      <xdr:rowOff>79375</xdr:rowOff>
    </xdr:from>
    <xdr:to>
      <xdr:col>1</xdr:col>
      <xdr:colOff>4516527</xdr:colOff>
      <xdr:row>86</xdr:row>
      <xdr:rowOff>148875</xdr:rowOff>
    </xdr:to>
    <xdr:sp macro="" textlink="">
      <xdr:nvSpPr>
        <xdr:cNvPr id="28" name="Légende : flèche vers la droit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CCF75D2A-975F-49A9-8C04-69019AC95756}"/>
            </a:ext>
          </a:extLst>
        </xdr:cNvPr>
        <xdr:cNvSpPr/>
      </xdr:nvSpPr>
      <xdr:spPr>
        <a:xfrm>
          <a:off x="3810000" y="15601950"/>
          <a:ext cx="1300397" cy="628296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3</xdr:col>
      <xdr:colOff>31750</xdr:colOff>
      <xdr:row>19</xdr:row>
      <xdr:rowOff>179917</xdr:rowOff>
    </xdr:from>
    <xdr:to>
      <xdr:col>6</xdr:col>
      <xdr:colOff>860947</xdr:colOff>
      <xdr:row>27</xdr:row>
      <xdr:rowOff>180988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xmlns="" id="{7C7CF0E2-37F7-439C-8730-0B1E5138A248}"/>
            </a:ext>
          </a:extLst>
        </xdr:cNvPr>
        <xdr:cNvSpPr txBox="1"/>
      </xdr:nvSpPr>
      <xdr:spPr>
        <a:xfrm>
          <a:off x="7757583" y="3767667"/>
          <a:ext cx="4374614" cy="152507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>
              <a:solidFill>
                <a:srgbClr val="FFFF00"/>
              </a:solidFill>
            </a:rPr>
            <a:t>attention : pour une navigation plus facile entre</a:t>
          </a:r>
          <a:r>
            <a:rPr lang="fr-FR" sz="2000" b="1" baseline="0">
              <a:solidFill>
                <a:srgbClr val="FFFF00"/>
              </a:solidFill>
            </a:rPr>
            <a:t> les différents tableaux, ne cliquer que sur les  puces  et liens (jaune sur fond rouge)</a:t>
          </a:r>
          <a:endParaRPr lang="fr-FR" sz="2000" b="1">
            <a:solidFill>
              <a:srgbClr val="FFFF00"/>
            </a:solidFill>
          </a:endParaRPr>
        </a:p>
      </xdr:txBody>
    </xdr:sp>
    <xdr:clientData/>
  </xdr:twoCellAnchor>
  <xdr:twoCellAnchor>
    <xdr:from>
      <xdr:col>59</xdr:col>
      <xdr:colOff>563598</xdr:colOff>
      <xdr:row>543</xdr:row>
      <xdr:rowOff>9524</xdr:rowOff>
    </xdr:from>
    <xdr:to>
      <xdr:col>60</xdr:col>
      <xdr:colOff>1398376</xdr:colOff>
      <xdr:row>545</xdr:row>
      <xdr:rowOff>162182</xdr:rowOff>
    </xdr:to>
    <xdr:sp macro="" textlink="">
      <xdr:nvSpPr>
        <xdr:cNvPr id="30" name="Rectangle avec flèche vers la gauch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9A162A31-EAA0-4B4D-BDD9-29FA46A7F90C}"/>
            </a:ext>
          </a:extLst>
        </xdr:cNvPr>
        <xdr:cNvSpPr/>
      </xdr:nvSpPr>
      <xdr:spPr>
        <a:xfrm>
          <a:off x="84859848" y="111314441"/>
          <a:ext cx="1850778" cy="5124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voir le récapitulatif</a:t>
          </a:r>
        </a:p>
      </xdr:txBody>
    </xdr:sp>
    <xdr:clientData/>
  </xdr:twoCellAnchor>
  <xdr:twoCellAnchor>
    <xdr:from>
      <xdr:col>7</xdr:col>
      <xdr:colOff>201083</xdr:colOff>
      <xdr:row>251</xdr:row>
      <xdr:rowOff>84666</xdr:rowOff>
    </xdr:from>
    <xdr:to>
      <xdr:col>8</xdr:col>
      <xdr:colOff>21166</xdr:colOff>
      <xdr:row>254</xdr:row>
      <xdr:rowOff>112589</xdr:rowOff>
    </xdr:to>
    <xdr:sp macro="" textlink="">
      <xdr:nvSpPr>
        <xdr:cNvPr id="31" name="Légende : flèche vers la droit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763589E-5046-499F-86C2-9AC7D2168FC7}"/>
            </a:ext>
          </a:extLst>
        </xdr:cNvPr>
        <xdr:cNvSpPr/>
      </xdr:nvSpPr>
      <xdr:spPr>
        <a:xfrm>
          <a:off x="12541250" y="45984583"/>
          <a:ext cx="1619249" cy="620589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 editAs="oneCell">
    <xdr:from>
      <xdr:col>1</xdr:col>
      <xdr:colOff>6440714</xdr:colOff>
      <xdr:row>115</xdr:row>
      <xdr:rowOff>54429</xdr:rowOff>
    </xdr:from>
    <xdr:to>
      <xdr:col>7</xdr:col>
      <xdr:colOff>964972</xdr:colOff>
      <xdr:row>129</xdr:row>
      <xdr:rowOff>147176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7C2A24B-93A7-4005-B23E-1D015F8EF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9428" y="21544643"/>
          <a:ext cx="6262687" cy="2632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88900</xdr:colOff>
      <xdr:row>6</xdr:row>
      <xdr:rowOff>76200</xdr:rowOff>
    </xdr:from>
    <xdr:to>
      <xdr:col>6</xdr:col>
      <xdr:colOff>222250</xdr:colOff>
      <xdr:row>18</xdr:row>
      <xdr:rowOff>120650</xdr:rowOff>
    </xdr:to>
    <xdr:pic>
      <xdr:nvPicPr>
        <xdr:cNvPr id="85240" name="Image 15">
          <a:extLst>
            <a:ext uri="{FF2B5EF4-FFF2-40B4-BE49-F238E27FC236}">
              <a16:creationId xmlns:a16="http://schemas.microsoft.com/office/drawing/2014/main" xmlns="" id="{EBB22242-0C42-4BD4-8A66-3AF40FB9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850" y="1289050"/>
          <a:ext cx="3676650" cy="227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1816100</xdr:colOff>
      <xdr:row>5</xdr:row>
      <xdr:rowOff>82550</xdr:rowOff>
    </xdr:from>
    <xdr:to>
      <xdr:col>2</xdr:col>
      <xdr:colOff>0</xdr:colOff>
      <xdr:row>16</xdr:row>
      <xdr:rowOff>101600</xdr:rowOff>
    </xdr:to>
    <xdr:pic>
      <xdr:nvPicPr>
        <xdr:cNvPr id="85241" name="Picture 6">
          <a:extLst>
            <a:ext uri="{FF2B5EF4-FFF2-40B4-BE49-F238E27FC236}">
              <a16:creationId xmlns:a16="http://schemas.microsoft.com/office/drawing/2014/main" xmlns="" id="{954CE265-1AD8-47CC-BBA2-5083386BC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1111250"/>
          <a:ext cx="478790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699136</xdr:colOff>
      <xdr:row>246</xdr:row>
      <xdr:rowOff>173655</xdr:rowOff>
    </xdr:from>
    <xdr:to>
      <xdr:col>7</xdr:col>
      <xdr:colOff>1265996</xdr:colOff>
      <xdr:row>250</xdr:row>
      <xdr:rowOff>37174</xdr:rowOff>
    </xdr:to>
    <xdr:sp macro="" textlink="">
      <xdr:nvSpPr>
        <xdr:cNvPr id="4" name="Rectangle avec flèche vers la gauch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A6F0B1B-5F94-4614-8F4D-DA2DB01E6AAD}"/>
            </a:ext>
          </a:extLst>
        </xdr:cNvPr>
        <xdr:cNvSpPr/>
      </xdr:nvSpPr>
      <xdr:spPr>
        <a:xfrm>
          <a:off x="10011411" y="47620855"/>
          <a:ext cx="1560778" cy="634845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3</xdr:col>
      <xdr:colOff>289773</xdr:colOff>
      <xdr:row>7</xdr:row>
      <xdr:rowOff>73025</xdr:rowOff>
    </xdr:from>
    <xdr:to>
      <xdr:col>4</xdr:col>
      <xdr:colOff>101526</xdr:colOff>
      <xdr:row>8</xdr:row>
      <xdr:rowOff>19225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C2BE8F51-067A-491E-AE39-6F004DB1BD42}"/>
            </a:ext>
          </a:extLst>
        </xdr:cNvPr>
        <xdr:cNvSpPr/>
      </xdr:nvSpPr>
      <xdr:spPr>
        <a:xfrm>
          <a:off x="7646248" y="1520825"/>
          <a:ext cx="487972" cy="149410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>
    <xdr:from>
      <xdr:col>1</xdr:col>
      <xdr:colOff>1089660</xdr:colOff>
      <xdr:row>115</xdr:row>
      <xdr:rowOff>110067</xdr:rowOff>
    </xdr:from>
    <xdr:to>
      <xdr:col>1</xdr:col>
      <xdr:colOff>2911898</xdr:colOff>
      <xdr:row>117</xdr:row>
      <xdr:rowOff>152267</xdr:rowOff>
    </xdr:to>
    <xdr:sp macro="" textlink="">
      <xdr:nvSpPr>
        <xdr:cNvPr id="8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9634CF5-9104-4FEB-A54C-7644CE4A3044}"/>
            </a:ext>
          </a:extLst>
        </xdr:cNvPr>
        <xdr:cNvSpPr/>
      </xdr:nvSpPr>
      <xdr:spPr>
        <a:xfrm>
          <a:off x="1607185" y="22601767"/>
          <a:ext cx="1742706" cy="4323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 editAs="oneCell">
    <xdr:from>
      <xdr:col>1</xdr:col>
      <xdr:colOff>3600450</xdr:colOff>
      <xdr:row>233</xdr:row>
      <xdr:rowOff>19050</xdr:rowOff>
    </xdr:from>
    <xdr:to>
      <xdr:col>3</xdr:col>
      <xdr:colOff>1257300</xdr:colOff>
      <xdr:row>247</xdr:row>
      <xdr:rowOff>127000</xdr:rowOff>
    </xdr:to>
    <xdr:pic>
      <xdr:nvPicPr>
        <xdr:cNvPr id="85246" name="Picture 6">
          <a:extLst>
            <a:ext uri="{FF2B5EF4-FFF2-40B4-BE49-F238E27FC236}">
              <a16:creationId xmlns:a16="http://schemas.microsoft.com/office/drawing/2014/main" xmlns="" id="{1D006C0B-3F95-48FE-926E-0555A9C19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350" y="43516550"/>
          <a:ext cx="478790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68</xdr:col>
      <xdr:colOff>572839</xdr:colOff>
      <xdr:row>308</xdr:row>
      <xdr:rowOff>22577</xdr:rowOff>
    </xdr:from>
    <xdr:to>
      <xdr:col>69</xdr:col>
      <xdr:colOff>165297</xdr:colOff>
      <xdr:row>310</xdr:row>
      <xdr:rowOff>137964</xdr:rowOff>
    </xdr:to>
    <xdr:sp macro="" textlink="">
      <xdr:nvSpPr>
        <xdr:cNvPr id="10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5EF6DD4-91D5-4DBD-8DE8-EA928ED0F8FA}"/>
            </a:ext>
          </a:extLst>
        </xdr:cNvPr>
        <xdr:cNvSpPr/>
      </xdr:nvSpPr>
      <xdr:spPr>
        <a:xfrm>
          <a:off x="90971439" y="60236452"/>
          <a:ext cx="1659403" cy="680465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53</xdr:col>
      <xdr:colOff>680015</xdr:colOff>
      <xdr:row>534</xdr:row>
      <xdr:rowOff>51858</xdr:rowOff>
    </xdr:from>
    <xdr:to>
      <xdr:col>54</xdr:col>
      <xdr:colOff>1080876</xdr:colOff>
      <xdr:row>537</xdr:row>
      <xdr:rowOff>24599</xdr:rowOff>
    </xdr:to>
    <xdr:sp macro="" textlink="">
      <xdr:nvSpPr>
        <xdr:cNvPr id="11" name="Rectangle avec flèche vers la gauch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2A63A9B-5E12-496F-8743-78EDE62DED63}"/>
            </a:ext>
          </a:extLst>
        </xdr:cNvPr>
        <xdr:cNvSpPr/>
      </xdr:nvSpPr>
      <xdr:spPr>
        <a:xfrm>
          <a:off x="74668098" y="109134275"/>
          <a:ext cx="1850778" cy="5124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au menu  : cliquer dessus</a:t>
          </a:r>
        </a:p>
      </xdr:txBody>
    </xdr:sp>
    <xdr:clientData/>
  </xdr:twoCellAnchor>
  <xdr:twoCellAnchor>
    <xdr:from>
      <xdr:col>1</xdr:col>
      <xdr:colOff>581730</xdr:colOff>
      <xdr:row>84</xdr:row>
      <xdr:rowOff>57008</xdr:rowOff>
    </xdr:from>
    <xdr:to>
      <xdr:col>1</xdr:col>
      <xdr:colOff>2479081</xdr:colOff>
      <xdr:row>86</xdr:row>
      <xdr:rowOff>124307</xdr:rowOff>
    </xdr:to>
    <xdr:sp macro="" textlink="">
      <xdr:nvSpPr>
        <xdr:cNvPr id="12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C16ADF7-C200-448C-A5F8-55CFF2A2F0BF}"/>
            </a:ext>
          </a:extLst>
        </xdr:cNvPr>
        <xdr:cNvSpPr/>
      </xdr:nvSpPr>
      <xdr:spPr>
        <a:xfrm>
          <a:off x="1127830" y="16347933"/>
          <a:ext cx="1807869" cy="448233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75</xdr:col>
      <xdr:colOff>246239</xdr:colOff>
      <xdr:row>484</xdr:row>
      <xdr:rowOff>58915</xdr:rowOff>
    </xdr:from>
    <xdr:to>
      <xdr:col>77</xdr:col>
      <xdr:colOff>508363</xdr:colOff>
      <xdr:row>486</xdr:row>
      <xdr:rowOff>150062</xdr:rowOff>
    </xdr:to>
    <xdr:sp macro="" textlink="">
      <xdr:nvSpPr>
        <xdr:cNvPr id="13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166377A-569F-4496-9AF1-69B25FDD14E5}"/>
            </a:ext>
          </a:extLst>
        </xdr:cNvPr>
        <xdr:cNvSpPr/>
      </xdr:nvSpPr>
      <xdr:spPr>
        <a:xfrm>
          <a:off x="106037239" y="103119415"/>
          <a:ext cx="1696979" cy="541961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324908</xdr:colOff>
      <xdr:row>456</xdr:row>
      <xdr:rowOff>37253</xdr:rowOff>
    </xdr:from>
    <xdr:to>
      <xdr:col>77</xdr:col>
      <xdr:colOff>591958</xdr:colOff>
      <xdr:row>458</xdr:row>
      <xdr:rowOff>135805</xdr:rowOff>
    </xdr:to>
    <xdr:sp macro="" textlink="">
      <xdr:nvSpPr>
        <xdr:cNvPr id="14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DCDEA62-17A6-457F-A7B5-49E6799191C5}"/>
            </a:ext>
          </a:extLst>
        </xdr:cNvPr>
        <xdr:cNvSpPr/>
      </xdr:nvSpPr>
      <xdr:spPr>
        <a:xfrm>
          <a:off x="106106383" y="96442953"/>
          <a:ext cx="1705259" cy="561956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000"/>
            </a:lnSpc>
          </a:pPr>
          <a:r>
            <a:rPr lang="fr-FR" sz="1100"/>
            <a:t>Haut du tableau :</a:t>
          </a:r>
        </a:p>
        <a:p>
          <a:pPr algn="ctr">
            <a:lnSpc>
              <a:spcPts val="10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346922</xdr:colOff>
      <xdr:row>426</xdr:row>
      <xdr:rowOff>21167</xdr:rowOff>
    </xdr:from>
    <xdr:to>
      <xdr:col>77</xdr:col>
      <xdr:colOff>596189</xdr:colOff>
      <xdr:row>428</xdr:row>
      <xdr:rowOff>117877</xdr:rowOff>
    </xdr:to>
    <xdr:sp macro="" textlink="">
      <xdr:nvSpPr>
        <xdr:cNvPr id="15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E2560A7-6584-4DC9-B994-43294415F5B7}"/>
            </a:ext>
          </a:extLst>
        </xdr:cNvPr>
        <xdr:cNvSpPr/>
      </xdr:nvSpPr>
      <xdr:spPr>
        <a:xfrm>
          <a:off x="106128397" y="89270417"/>
          <a:ext cx="1687596" cy="579256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76</xdr:col>
      <xdr:colOff>847</xdr:colOff>
      <xdr:row>356</xdr:row>
      <xdr:rowOff>19049</xdr:rowOff>
    </xdr:from>
    <xdr:to>
      <xdr:col>78</xdr:col>
      <xdr:colOff>154270</xdr:colOff>
      <xdr:row>358</xdr:row>
      <xdr:rowOff>118874</xdr:rowOff>
    </xdr:to>
    <xdr:sp macro="" textlink="">
      <xdr:nvSpPr>
        <xdr:cNvPr id="16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B497F99-8D9C-4077-B47C-A7C4C6FA6A1C}"/>
            </a:ext>
          </a:extLst>
        </xdr:cNvPr>
        <xdr:cNvSpPr/>
      </xdr:nvSpPr>
      <xdr:spPr>
        <a:xfrm>
          <a:off x="106398272" y="72599549"/>
          <a:ext cx="1689853" cy="576075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76</xdr:col>
      <xdr:colOff>847</xdr:colOff>
      <xdr:row>324</xdr:row>
      <xdr:rowOff>52917</xdr:rowOff>
    </xdr:from>
    <xdr:to>
      <xdr:col>77</xdr:col>
      <xdr:colOff>662745</xdr:colOff>
      <xdr:row>326</xdr:row>
      <xdr:rowOff>130153</xdr:rowOff>
    </xdr:to>
    <xdr:sp macro="" textlink="">
      <xdr:nvSpPr>
        <xdr:cNvPr id="17" name="Rectangle avec flèche vers la gauch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A6FEA97-26C3-4B5D-B2DA-59561A1BD57F}"/>
            </a:ext>
          </a:extLst>
        </xdr:cNvPr>
        <xdr:cNvSpPr/>
      </xdr:nvSpPr>
      <xdr:spPr>
        <a:xfrm>
          <a:off x="106179197" y="65013417"/>
          <a:ext cx="1690739" cy="556848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</xdr:col>
      <xdr:colOff>439350</xdr:colOff>
      <xdr:row>84</xdr:row>
      <xdr:rowOff>98073</xdr:rowOff>
    </xdr:from>
    <xdr:to>
      <xdr:col>7</xdr:col>
      <xdr:colOff>1736482</xdr:colOff>
      <xdr:row>87</xdr:row>
      <xdr:rowOff>173919</xdr:rowOff>
    </xdr:to>
    <xdr:sp macro="" textlink="">
      <xdr:nvSpPr>
        <xdr:cNvPr id="21" name="Légende : flèche vers la droit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BA1F964-515E-43B2-9D6E-8036569317E9}"/>
            </a:ext>
          </a:extLst>
        </xdr:cNvPr>
        <xdr:cNvSpPr/>
      </xdr:nvSpPr>
      <xdr:spPr>
        <a:xfrm>
          <a:off x="10783500" y="16382648"/>
          <a:ext cx="1237037" cy="64093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1239495</xdr:colOff>
      <xdr:row>122</xdr:row>
      <xdr:rowOff>57889</xdr:rowOff>
    </xdr:to>
    <xdr:sp macro="" textlink="">
      <xdr:nvSpPr>
        <xdr:cNvPr id="22" name="Légende : flèche vers la droit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8004A41-0A42-4FD1-8A2B-0AB746D44ACF}"/>
            </a:ext>
          </a:extLst>
        </xdr:cNvPr>
        <xdr:cNvSpPr/>
      </xdr:nvSpPr>
      <xdr:spPr>
        <a:xfrm>
          <a:off x="571500" y="23250525"/>
          <a:ext cx="1195115" cy="635681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69</xdr:col>
      <xdr:colOff>528038</xdr:colOff>
      <xdr:row>306</xdr:row>
      <xdr:rowOff>127000</xdr:rowOff>
    </xdr:from>
    <xdr:to>
      <xdr:col>69</xdr:col>
      <xdr:colOff>1865450</xdr:colOff>
      <xdr:row>309</xdr:row>
      <xdr:rowOff>17339</xdr:rowOff>
    </xdr:to>
    <xdr:sp macro="" textlink="">
      <xdr:nvSpPr>
        <xdr:cNvPr id="23" name="Légende : flèche vers la droite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C105AE18-BDC6-4045-A5E0-977351990BBA}"/>
            </a:ext>
          </a:extLst>
        </xdr:cNvPr>
        <xdr:cNvSpPr/>
      </xdr:nvSpPr>
      <xdr:spPr>
        <a:xfrm>
          <a:off x="92974513" y="59966225"/>
          <a:ext cx="1271842" cy="63956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>
    <xdr:from>
      <xdr:col>54</xdr:col>
      <xdr:colOff>1449917</xdr:colOff>
      <xdr:row>534</xdr:row>
      <xdr:rowOff>59266</xdr:rowOff>
    </xdr:from>
    <xdr:to>
      <xdr:col>54</xdr:col>
      <xdr:colOff>2689412</xdr:colOff>
      <xdr:row>537</xdr:row>
      <xdr:rowOff>123502</xdr:rowOff>
    </xdr:to>
    <xdr:sp macro="" textlink="">
      <xdr:nvSpPr>
        <xdr:cNvPr id="27" name="Légende : flèche vers la droite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96324005-32F9-4F27-8E97-CADC3F79D12E}"/>
            </a:ext>
          </a:extLst>
        </xdr:cNvPr>
        <xdr:cNvSpPr/>
      </xdr:nvSpPr>
      <xdr:spPr>
        <a:xfrm>
          <a:off x="76887917" y="109141683"/>
          <a:ext cx="1239495" cy="603986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 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1</xdr:col>
      <xdr:colOff>3025775</xdr:colOff>
      <xdr:row>83</xdr:row>
      <xdr:rowOff>57150</xdr:rowOff>
    </xdr:from>
    <xdr:to>
      <xdr:col>1</xdr:col>
      <xdr:colOff>4326172</xdr:colOff>
      <xdr:row>86</xdr:row>
      <xdr:rowOff>132996</xdr:rowOff>
    </xdr:to>
    <xdr:sp macro="" textlink="">
      <xdr:nvSpPr>
        <xdr:cNvPr id="28" name="Légende : flèche vers la droit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6C05F2EA-847C-4EB7-A20E-D1FB9EFD9CAB}"/>
            </a:ext>
          </a:extLst>
        </xdr:cNvPr>
        <xdr:cNvSpPr/>
      </xdr:nvSpPr>
      <xdr:spPr>
        <a:xfrm>
          <a:off x="3632200" y="15595600"/>
          <a:ext cx="1300397" cy="628296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3</xdr:col>
      <xdr:colOff>0</xdr:colOff>
      <xdr:row>19</xdr:row>
      <xdr:rowOff>148167</xdr:rowOff>
    </xdr:from>
    <xdr:to>
      <xdr:col>6</xdr:col>
      <xdr:colOff>829197</xdr:colOff>
      <xdr:row>27</xdr:row>
      <xdr:rowOff>149238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xmlns="" id="{79B6A6E3-1FAA-4AF6-B087-4A5EFA312CE5}"/>
            </a:ext>
          </a:extLst>
        </xdr:cNvPr>
        <xdr:cNvSpPr txBox="1"/>
      </xdr:nvSpPr>
      <xdr:spPr>
        <a:xfrm>
          <a:off x="7725833" y="3735917"/>
          <a:ext cx="4374614" cy="152507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>
              <a:solidFill>
                <a:srgbClr val="FFFF00"/>
              </a:solidFill>
            </a:rPr>
            <a:t>attention : pour une navigation plus facile entre</a:t>
          </a:r>
          <a:r>
            <a:rPr lang="fr-FR" sz="2000" b="1" baseline="0">
              <a:solidFill>
                <a:srgbClr val="FFFF00"/>
              </a:solidFill>
            </a:rPr>
            <a:t> les différents tableaux, ne cliquer que sur les  puces  et liens (jaune sur fond rouge)</a:t>
          </a:r>
          <a:endParaRPr lang="fr-FR" sz="2000" b="1">
            <a:solidFill>
              <a:srgbClr val="FFFF00"/>
            </a:solidFill>
          </a:endParaRPr>
        </a:p>
      </xdr:txBody>
    </xdr:sp>
    <xdr:clientData/>
  </xdr:twoCellAnchor>
  <xdr:twoCellAnchor>
    <xdr:from>
      <xdr:col>59</xdr:col>
      <xdr:colOff>571500</xdr:colOff>
      <xdr:row>543</xdr:row>
      <xdr:rowOff>52917</xdr:rowOff>
    </xdr:from>
    <xdr:to>
      <xdr:col>60</xdr:col>
      <xdr:colOff>1406278</xdr:colOff>
      <xdr:row>546</xdr:row>
      <xdr:rowOff>25658</xdr:rowOff>
    </xdr:to>
    <xdr:sp macro="" textlink="">
      <xdr:nvSpPr>
        <xdr:cNvPr id="30" name="Rectangle avec flèche vers la gauch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CDD17BF4-792B-4834-A102-58D6742D48BE}"/>
            </a:ext>
          </a:extLst>
        </xdr:cNvPr>
        <xdr:cNvSpPr/>
      </xdr:nvSpPr>
      <xdr:spPr>
        <a:xfrm>
          <a:off x="84825417" y="111357834"/>
          <a:ext cx="1850778" cy="5124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voir le récapitulatif</a:t>
          </a:r>
        </a:p>
      </xdr:txBody>
    </xdr:sp>
    <xdr:clientData/>
  </xdr:twoCellAnchor>
  <xdr:twoCellAnchor>
    <xdr:from>
      <xdr:col>7</xdr:col>
      <xdr:colOff>201083</xdr:colOff>
      <xdr:row>251</xdr:row>
      <xdr:rowOff>31749</xdr:rowOff>
    </xdr:from>
    <xdr:to>
      <xdr:col>8</xdr:col>
      <xdr:colOff>21166</xdr:colOff>
      <xdr:row>254</xdr:row>
      <xdr:rowOff>59672</xdr:rowOff>
    </xdr:to>
    <xdr:sp macro="" textlink="">
      <xdr:nvSpPr>
        <xdr:cNvPr id="31" name="Légende : flèche vers la droit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4123922A-D2FD-4DAB-958B-FBE65F6E8C5D}"/>
            </a:ext>
          </a:extLst>
        </xdr:cNvPr>
        <xdr:cNvSpPr/>
      </xdr:nvSpPr>
      <xdr:spPr>
        <a:xfrm>
          <a:off x="12541250" y="45931666"/>
          <a:ext cx="1619249" cy="620589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 editAs="oneCell">
    <xdr:from>
      <xdr:col>1</xdr:col>
      <xdr:colOff>6371166</xdr:colOff>
      <xdr:row>115</xdr:row>
      <xdr:rowOff>95249</xdr:rowOff>
    </xdr:from>
    <xdr:to>
      <xdr:col>7</xdr:col>
      <xdr:colOff>896937</xdr:colOff>
      <xdr:row>130</xdr:row>
      <xdr:rowOff>29246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0F32CF34-870D-4CD0-A908-816949AB4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3833" y="21452416"/>
          <a:ext cx="6262687" cy="2632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88900</xdr:colOff>
      <xdr:row>6</xdr:row>
      <xdr:rowOff>76200</xdr:rowOff>
    </xdr:from>
    <xdr:to>
      <xdr:col>6</xdr:col>
      <xdr:colOff>222250</xdr:colOff>
      <xdr:row>18</xdr:row>
      <xdr:rowOff>120650</xdr:rowOff>
    </xdr:to>
    <xdr:pic>
      <xdr:nvPicPr>
        <xdr:cNvPr id="84221" name="Image 15">
          <a:extLst>
            <a:ext uri="{FF2B5EF4-FFF2-40B4-BE49-F238E27FC236}">
              <a16:creationId xmlns:a16="http://schemas.microsoft.com/office/drawing/2014/main" xmlns="" id="{38FFF06F-93BB-4224-ADCB-C3A940269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850" y="1289050"/>
          <a:ext cx="3676650" cy="227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1816100</xdr:colOff>
      <xdr:row>5</xdr:row>
      <xdr:rowOff>82550</xdr:rowOff>
    </xdr:from>
    <xdr:to>
      <xdr:col>2</xdr:col>
      <xdr:colOff>0</xdr:colOff>
      <xdr:row>16</xdr:row>
      <xdr:rowOff>101600</xdr:rowOff>
    </xdr:to>
    <xdr:pic>
      <xdr:nvPicPr>
        <xdr:cNvPr id="84222" name="Picture 6">
          <a:extLst>
            <a:ext uri="{FF2B5EF4-FFF2-40B4-BE49-F238E27FC236}">
              <a16:creationId xmlns:a16="http://schemas.microsoft.com/office/drawing/2014/main" xmlns="" id="{87580121-D230-4856-AFC9-5A7F8CBCC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1111250"/>
          <a:ext cx="478790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699136</xdr:colOff>
      <xdr:row>246</xdr:row>
      <xdr:rowOff>173655</xdr:rowOff>
    </xdr:from>
    <xdr:to>
      <xdr:col>7</xdr:col>
      <xdr:colOff>1265996</xdr:colOff>
      <xdr:row>250</xdr:row>
      <xdr:rowOff>37176</xdr:rowOff>
    </xdr:to>
    <xdr:sp macro="" textlink="">
      <xdr:nvSpPr>
        <xdr:cNvPr id="4" name="Rectangle avec flèche vers la gauch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C850E45-3CC4-4640-AD8B-A9C9EBCB7F67}"/>
            </a:ext>
          </a:extLst>
        </xdr:cNvPr>
        <xdr:cNvSpPr/>
      </xdr:nvSpPr>
      <xdr:spPr>
        <a:xfrm>
          <a:off x="10011411" y="47620855"/>
          <a:ext cx="1560778" cy="634845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3</xdr:col>
      <xdr:colOff>289773</xdr:colOff>
      <xdr:row>7</xdr:row>
      <xdr:rowOff>73025</xdr:rowOff>
    </xdr:from>
    <xdr:to>
      <xdr:col>4</xdr:col>
      <xdr:colOff>101526</xdr:colOff>
      <xdr:row>8</xdr:row>
      <xdr:rowOff>19225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3F05889F-D8BC-4BA6-AA9F-CA8986F7DA63}"/>
            </a:ext>
          </a:extLst>
        </xdr:cNvPr>
        <xdr:cNvSpPr/>
      </xdr:nvSpPr>
      <xdr:spPr>
        <a:xfrm>
          <a:off x="7646248" y="1520825"/>
          <a:ext cx="487972" cy="149410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>
    <xdr:from>
      <xdr:col>1</xdr:col>
      <xdr:colOff>1089660</xdr:colOff>
      <xdr:row>115</xdr:row>
      <xdr:rowOff>110067</xdr:rowOff>
    </xdr:from>
    <xdr:to>
      <xdr:col>1</xdr:col>
      <xdr:colOff>2911898</xdr:colOff>
      <xdr:row>117</xdr:row>
      <xdr:rowOff>152267</xdr:rowOff>
    </xdr:to>
    <xdr:sp macro="" textlink="">
      <xdr:nvSpPr>
        <xdr:cNvPr id="8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498BBCA-8827-4963-966F-FA3678D8BC67}"/>
            </a:ext>
          </a:extLst>
        </xdr:cNvPr>
        <xdr:cNvSpPr/>
      </xdr:nvSpPr>
      <xdr:spPr>
        <a:xfrm>
          <a:off x="1607185" y="22601767"/>
          <a:ext cx="1742706" cy="4323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 editAs="oneCell">
    <xdr:from>
      <xdr:col>1</xdr:col>
      <xdr:colOff>3600450</xdr:colOff>
      <xdr:row>233</xdr:row>
      <xdr:rowOff>19050</xdr:rowOff>
    </xdr:from>
    <xdr:to>
      <xdr:col>3</xdr:col>
      <xdr:colOff>1257300</xdr:colOff>
      <xdr:row>247</xdr:row>
      <xdr:rowOff>127000</xdr:rowOff>
    </xdr:to>
    <xdr:pic>
      <xdr:nvPicPr>
        <xdr:cNvPr id="84227" name="Picture 6">
          <a:extLst>
            <a:ext uri="{FF2B5EF4-FFF2-40B4-BE49-F238E27FC236}">
              <a16:creationId xmlns:a16="http://schemas.microsoft.com/office/drawing/2014/main" xmlns="" id="{879336C2-2836-4CB6-927F-6A2FA6CFC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350" y="43516550"/>
          <a:ext cx="478790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68</xdr:col>
      <xdr:colOff>572839</xdr:colOff>
      <xdr:row>308</xdr:row>
      <xdr:rowOff>22577</xdr:rowOff>
    </xdr:from>
    <xdr:to>
      <xdr:col>69</xdr:col>
      <xdr:colOff>165297</xdr:colOff>
      <xdr:row>310</xdr:row>
      <xdr:rowOff>137964</xdr:rowOff>
    </xdr:to>
    <xdr:sp macro="" textlink="">
      <xdr:nvSpPr>
        <xdr:cNvPr id="10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802BD7C-F58E-4409-8001-B7B4A01DBFA9}"/>
            </a:ext>
          </a:extLst>
        </xdr:cNvPr>
        <xdr:cNvSpPr/>
      </xdr:nvSpPr>
      <xdr:spPr>
        <a:xfrm>
          <a:off x="90971439" y="60236452"/>
          <a:ext cx="1659403" cy="680465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53</xdr:col>
      <xdr:colOff>934015</xdr:colOff>
      <xdr:row>533</xdr:row>
      <xdr:rowOff>157692</xdr:rowOff>
    </xdr:from>
    <xdr:to>
      <xdr:col>54</xdr:col>
      <xdr:colOff>1334876</xdr:colOff>
      <xdr:row>536</xdr:row>
      <xdr:rowOff>130433</xdr:rowOff>
    </xdr:to>
    <xdr:sp macro="" textlink="">
      <xdr:nvSpPr>
        <xdr:cNvPr id="11" name="Rectangle avec flèche vers la gauch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9D390D0-D713-4CFE-9AFC-45BC73B80564}"/>
            </a:ext>
          </a:extLst>
        </xdr:cNvPr>
        <xdr:cNvSpPr/>
      </xdr:nvSpPr>
      <xdr:spPr>
        <a:xfrm>
          <a:off x="74922098" y="109060192"/>
          <a:ext cx="1850778" cy="5124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au menu  : cliquer dessus</a:t>
          </a:r>
        </a:p>
      </xdr:txBody>
    </xdr:sp>
    <xdr:clientData/>
  </xdr:twoCellAnchor>
  <xdr:twoCellAnchor>
    <xdr:from>
      <xdr:col>1</xdr:col>
      <xdr:colOff>581730</xdr:colOff>
      <xdr:row>84</xdr:row>
      <xdr:rowOff>57008</xdr:rowOff>
    </xdr:from>
    <xdr:to>
      <xdr:col>1</xdr:col>
      <xdr:colOff>2479081</xdr:colOff>
      <xdr:row>86</xdr:row>
      <xdr:rowOff>124307</xdr:rowOff>
    </xdr:to>
    <xdr:sp macro="" textlink="">
      <xdr:nvSpPr>
        <xdr:cNvPr id="12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6AEB5BD-0E92-441C-B191-0E3D5C2F3CA1}"/>
            </a:ext>
          </a:extLst>
        </xdr:cNvPr>
        <xdr:cNvSpPr/>
      </xdr:nvSpPr>
      <xdr:spPr>
        <a:xfrm>
          <a:off x="1127830" y="16347933"/>
          <a:ext cx="1807869" cy="448233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75</xdr:col>
      <xdr:colOff>239889</xdr:colOff>
      <xdr:row>484</xdr:row>
      <xdr:rowOff>58915</xdr:rowOff>
    </xdr:from>
    <xdr:to>
      <xdr:col>77</xdr:col>
      <xdr:colOff>508400</xdr:colOff>
      <xdr:row>486</xdr:row>
      <xdr:rowOff>150062</xdr:rowOff>
    </xdr:to>
    <xdr:sp macro="" textlink="">
      <xdr:nvSpPr>
        <xdr:cNvPr id="13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E5492E2-DEB5-4E42-B5D1-F202B91C3922}"/>
            </a:ext>
          </a:extLst>
        </xdr:cNvPr>
        <xdr:cNvSpPr/>
      </xdr:nvSpPr>
      <xdr:spPr>
        <a:xfrm>
          <a:off x="106037239" y="103119415"/>
          <a:ext cx="1696979" cy="541961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318558</xdr:colOff>
      <xdr:row>456</xdr:row>
      <xdr:rowOff>37253</xdr:rowOff>
    </xdr:from>
    <xdr:to>
      <xdr:col>77</xdr:col>
      <xdr:colOff>591959</xdr:colOff>
      <xdr:row>458</xdr:row>
      <xdr:rowOff>135805</xdr:rowOff>
    </xdr:to>
    <xdr:sp macro="" textlink="">
      <xdr:nvSpPr>
        <xdr:cNvPr id="14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4447A26-8AC4-412C-958E-6BE67C1A672C}"/>
            </a:ext>
          </a:extLst>
        </xdr:cNvPr>
        <xdr:cNvSpPr/>
      </xdr:nvSpPr>
      <xdr:spPr>
        <a:xfrm>
          <a:off x="106106383" y="96442953"/>
          <a:ext cx="1705259" cy="561956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000"/>
            </a:lnSpc>
          </a:pPr>
          <a:r>
            <a:rPr lang="fr-FR" sz="1100"/>
            <a:t>Haut du tableau :</a:t>
          </a:r>
        </a:p>
        <a:p>
          <a:pPr algn="ctr">
            <a:lnSpc>
              <a:spcPts val="10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340572</xdr:colOff>
      <xdr:row>426</xdr:row>
      <xdr:rowOff>21167</xdr:rowOff>
    </xdr:from>
    <xdr:to>
      <xdr:col>77</xdr:col>
      <xdr:colOff>596166</xdr:colOff>
      <xdr:row>428</xdr:row>
      <xdr:rowOff>117877</xdr:rowOff>
    </xdr:to>
    <xdr:sp macro="" textlink="">
      <xdr:nvSpPr>
        <xdr:cNvPr id="15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D25A899-06EF-46DA-9236-EF24C3134F77}"/>
            </a:ext>
          </a:extLst>
        </xdr:cNvPr>
        <xdr:cNvSpPr/>
      </xdr:nvSpPr>
      <xdr:spPr>
        <a:xfrm>
          <a:off x="106128397" y="89270417"/>
          <a:ext cx="1687596" cy="579256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76</xdr:col>
      <xdr:colOff>847</xdr:colOff>
      <xdr:row>356</xdr:row>
      <xdr:rowOff>19049</xdr:rowOff>
    </xdr:from>
    <xdr:to>
      <xdr:col>78</xdr:col>
      <xdr:colOff>154270</xdr:colOff>
      <xdr:row>358</xdr:row>
      <xdr:rowOff>118874</xdr:rowOff>
    </xdr:to>
    <xdr:sp macro="" textlink="">
      <xdr:nvSpPr>
        <xdr:cNvPr id="16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9F9067E-A670-4335-99AD-AC53F0FF9412}"/>
            </a:ext>
          </a:extLst>
        </xdr:cNvPr>
        <xdr:cNvSpPr/>
      </xdr:nvSpPr>
      <xdr:spPr>
        <a:xfrm>
          <a:off x="106398272" y="72599549"/>
          <a:ext cx="1689853" cy="576075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76</xdr:col>
      <xdr:colOff>847</xdr:colOff>
      <xdr:row>324</xdr:row>
      <xdr:rowOff>52917</xdr:rowOff>
    </xdr:from>
    <xdr:to>
      <xdr:col>77</xdr:col>
      <xdr:colOff>662745</xdr:colOff>
      <xdr:row>326</xdr:row>
      <xdr:rowOff>130153</xdr:rowOff>
    </xdr:to>
    <xdr:sp macro="" textlink="">
      <xdr:nvSpPr>
        <xdr:cNvPr id="17" name="Rectangle avec flèche vers la gauch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CB2FD48-8014-44CC-9A16-59B757926CC5}"/>
            </a:ext>
          </a:extLst>
        </xdr:cNvPr>
        <xdr:cNvSpPr/>
      </xdr:nvSpPr>
      <xdr:spPr>
        <a:xfrm>
          <a:off x="106179197" y="65013417"/>
          <a:ext cx="1690739" cy="556848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</xdr:col>
      <xdr:colOff>439350</xdr:colOff>
      <xdr:row>84</xdr:row>
      <xdr:rowOff>98073</xdr:rowOff>
    </xdr:from>
    <xdr:to>
      <xdr:col>7</xdr:col>
      <xdr:colOff>1736482</xdr:colOff>
      <xdr:row>87</xdr:row>
      <xdr:rowOff>173919</xdr:rowOff>
    </xdr:to>
    <xdr:sp macro="" textlink="">
      <xdr:nvSpPr>
        <xdr:cNvPr id="21" name="Légende : flèche vers la droit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4E39BB8A-3E7D-42B2-9998-61F79470F477}"/>
            </a:ext>
          </a:extLst>
        </xdr:cNvPr>
        <xdr:cNvSpPr/>
      </xdr:nvSpPr>
      <xdr:spPr>
        <a:xfrm>
          <a:off x="10783500" y="16382648"/>
          <a:ext cx="1237037" cy="64093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1239495</xdr:colOff>
      <xdr:row>122</xdr:row>
      <xdr:rowOff>57889</xdr:rowOff>
    </xdr:to>
    <xdr:sp macro="" textlink="">
      <xdr:nvSpPr>
        <xdr:cNvPr id="22" name="Légende : flèche vers la droit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C518E8B-9025-4151-8802-C9683493A33A}"/>
            </a:ext>
          </a:extLst>
        </xdr:cNvPr>
        <xdr:cNvSpPr/>
      </xdr:nvSpPr>
      <xdr:spPr>
        <a:xfrm>
          <a:off x="571500" y="23250525"/>
          <a:ext cx="1195115" cy="635681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69</xdr:col>
      <xdr:colOff>528038</xdr:colOff>
      <xdr:row>306</xdr:row>
      <xdr:rowOff>127000</xdr:rowOff>
    </xdr:from>
    <xdr:to>
      <xdr:col>69</xdr:col>
      <xdr:colOff>1865450</xdr:colOff>
      <xdr:row>309</xdr:row>
      <xdr:rowOff>17339</xdr:rowOff>
    </xdr:to>
    <xdr:sp macro="" textlink="">
      <xdr:nvSpPr>
        <xdr:cNvPr id="23" name="Légende : flèche vers la droite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B4F5A892-953A-4868-959C-D59EF848D349}"/>
            </a:ext>
          </a:extLst>
        </xdr:cNvPr>
        <xdr:cNvSpPr/>
      </xdr:nvSpPr>
      <xdr:spPr>
        <a:xfrm>
          <a:off x="92974513" y="59966225"/>
          <a:ext cx="1271842" cy="63956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>
    <xdr:from>
      <xdr:col>54</xdr:col>
      <xdr:colOff>1651000</xdr:colOff>
      <xdr:row>534</xdr:row>
      <xdr:rowOff>38099</xdr:rowOff>
    </xdr:from>
    <xdr:to>
      <xdr:col>54</xdr:col>
      <xdr:colOff>2890495</xdr:colOff>
      <xdr:row>537</xdr:row>
      <xdr:rowOff>102335</xdr:rowOff>
    </xdr:to>
    <xdr:sp macro="" textlink="">
      <xdr:nvSpPr>
        <xdr:cNvPr id="27" name="Légende : flèche vers la droite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77BFD29D-1A04-415A-99AC-4B247CC49BA5}"/>
            </a:ext>
          </a:extLst>
        </xdr:cNvPr>
        <xdr:cNvSpPr/>
      </xdr:nvSpPr>
      <xdr:spPr>
        <a:xfrm>
          <a:off x="77089000" y="109120516"/>
          <a:ext cx="1239495" cy="603986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 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1</xdr:col>
      <xdr:colOff>3390900</xdr:colOff>
      <xdr:row>83</xdr:row>
      <xdr:rowOff>57150</xdr:rowOff>
    </xdr:from>
    <xdr:to>
      <xdr:col>1</xdr:col>
      <xdr:colOff>4697672</xdr:colOff>
      <xdr:row>86</xdr:row>
      <xdr:rowOff>132996</xdr:rowOff>
    </xdr:to>
    <xdr:sp macro="" textlink="">
      <xdr:nvSpPr>
        <xdr:cNvPr id="29" name="Légende : flèche vers la droit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792D296C-62A2-4260-9B17-7C89FBDA580E}"/>
            </a:ext>
          </a:extLst>
        </xdr:cNvPr>
        <xdr:cNvSpPr/>
      </xdr:nvSpPr>
      <xdr:spPr>
        <a:xfrm>
          <a:off x="3994150" y="15595600"/>
          <a:ext cx="1300397" cy="628296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3</xdr:col>
      <xdr:colOff>38100</xdr:colOff>
      <xdr:row>19</xdr:row>
      <xdr:rowOff>120650</xdr:rowOff>
    </xdr:from>
    <xdr:to>
      <xdr:col>6</xdr:col>
      <xdr:colOff>865180</xdr:colOff>
      <xdr:row>27</xdr:row>
      <xdr:rowOff>117488</xdr:rowOff>
    </xdr:to>
    <xdr:sp macro="" textlink="">
      <xdr:nvSpPr>
        <xdr:cNvPr id="30" name="ZoneTexte 29">
          <a:extLst>
            <a:ext uri="{FF2B5EF4-FFF2-40B4-BE49-F238E27FC236}">
              <a16:creationId xmlns:a16="http://schemas.microsoft.com/office/drawing/2014/main" xmlns="" id="{DDD9FA01-F175-422D-AF4B-BE591FABA1D8}"/>
            </a:ext>
          </a:extLst>
        </xdr:cNvPr>
        <xdr:cNvSpPr txBox="1"/>
      </xdr:nvSpPr>
      <xdr:spPr>
        <a:xfrm>
          <a:off x="7766050" y="3765550"/>
          <a:ext cx="4370380" cy="1533538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>
              <a:solidFill>
                <a:srgbClr val="FFFF00"/>
              </a:solidFill>
            </a:rPr>
            <a:t>attention : pour une navigation plus facile entre</a:t>
          </a:r>
          <a:r>
            <a:rPr lang="fr-FR" sz="2000" b="1" baseline="0">
              <a:solidFill>
                <a:srgbClr val="FFFF00"/>
              </a:solidFill>
            </a:rPr>
            <a:t> les différents tableaux, ne cliquer que sur les  puces  et liens (jaune sur fond rouge)</a:t>
          </a:r>
          <a:endParaRPr lang="fr-FR" sz="2000" b="1">
            <a:solidFill>
              <a:srgbClr val="FFFF0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1850778</xdr:colOff>
      <xdr:row>545</xdr:row>
      <xdr:rowOff>152658</xdr:rowOff>
    </xdr:to>
    <xdr:sp macro="" textlink="">
      <xdr:nvSpPr>
        <xdr:cNvPr id="31" name="Rectangle avec flèche vers la gauch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9840F2A-E8A6-4053-A85D-13FC3415ED15}"/>
            </a:ext>
          </a:extLst>
        </xdr:cNvPr>
        <xdr:cNvSpPr/>
      </xdr:nvSpPr>
      <xdr:spPr>
        <a:xfrm>
          <a:off x="85291083" y="111304917"/>
          <a:ext cx="1850778" cy="5124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voir le récapitulatif</a:t>
          </a:r>
        </a:p>
      </xdr:txBody>
    </xdr:sp>
    <xdr:clientData/>
  </xdr:twoCellAnchor>
  <xdr:twoCellAnchor>
    <xdr:from>
      <xdr:col>7</xdr:col>
      <xdr:colOff>201083</xdr:colOff>
      <xdr:row>251</xdr:row>
      <xdr:rowOff>42333</xdr:rowOff>
    </xdr:from>
    <xdr:to>
      <xdr:col>8</xdr:col>
      <xdr:colOff>21166</xdr:colOff>
      <xdr:row>254</xdr:row>
      <xdr:rowOff>70256</xdr:rowOff>
    </xdr:to>
    <xdr:sp macro="" textlink="">
      <xdr:nvSpPr>
        <xdr:cNvPr id="32" name="Légende : flèche vers la droit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7BFD1893-7D7D-495B-B987-513BCB3A59AF}"/>
            </a:ext>
          </a:extLst>
        </xdr:cNvPr>
        <xdr:cNvSpPr/>
      </xdr:nvSpPr>
      <xdr:spPr>
        <a:xfrm>
          <a:off x="12541250" y="45942250"/>
          <a:ext cx="1619249" cy="620589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 editAs="oneCell">
    <xdr:from>
      <xdr:col>1</xdr:col>
      <xdr:colOff>6233582</xdr:colOff>
      <xdr:row>115</xdr:row>
      <xdr:rowOff>74083</xdr:rowOff>
    </xdr:from>
    <xdr:to>
      <xdr:col>7</xdr:col>
      <xdr:colOff>759353</xdr:colOff>
      <xdr:row>130</xdr:row>
      <xdr:rowOff>8080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A7466FFF-9499-478A-9373-A2881ACC9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6249" y="21431250"/>
          <a:ext cx="6262687" cy="2632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88900</xdr:colOff>
      <xdr:row>6</xdr:row>
      <xdr:rowOff>76200</xdr:rowOff>
    </xdr:from>
    <xdr:to>
      <xdr:col>6</xdr:col>
      <xdr:colOff>222250</xdr:colOff>
      <xdr:row>18</xdr:row>
      <xdr:rowOff>120650</xdr:rowOff>
    </xdr:to>
    <xdr:pic>
      <xdr:nvPicPr>
        <xdr:cNvPr id="86242" name="Image 15">
          <a:extLst>
            <a:ext uri="{FF2B5EF4-FFF2-40B4-BE49-F238E27FC236}">
              <a16:creationId xmlns:a16="http://schemas.microsoft.com/office/drawing/2014/main" xmlns="" id="{A87A6FA9-5AFC-4893-8230-4AFE49A8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850" y="1289050"/>
          <a:ext cx="3683000" cy="227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1816100</xdr:colOff>
      <xdr:row>5</xdr:row>
      <xdr:rowOff>82550</xdr:rowOff>
    </xdr:from>
    <xdr:to>
      <xdr:col>2</xdr:col>
      <xdr:colOff>0</xdr:colOff>
      <xdr:row>16</xdr:row>
      <xdr:rowOff>101600</xdr:rowOff>
    </xdr:to>
    <xdr:pic>
      <xdr:nvPicPr>
        <xdr:cNvPr id="86243" name="Picture 6">
          <a:extLst>
            <a:ext uri="{FF2B5EF4-FFF2-40B4-BE49-F238E27FC236}">
              <a16:creationId xmlns:a16="http://schemas.microsoft.com/office/drawing/2014/main" xmlns="" id="{BE8CC9AF-A3B5-481E-9BE0-F4D1EDA3F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1111250"/>
          <a:ext cx="478790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686436</xdr:colOff>
      <xdr:row>246</xdr:row>
      <xdr:rowOff>173655</xdr:rowOff>
    </xdr:from>
    <xdr:to>
      <xdr:col>7</xdr:col>
      <xdr:colOff>1272089</xdr:colOff>
      <xdr:row>250</xdr:row>
      <xdr:rowOff>37115</xdr:rowOff>
    </xdr:to>
    <xdr:sp macro="" textlink="">
      <xdr:nvSpPr>
        <xdr:cNvPr id="4" name="Rectangle avec flèche vers la gauch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6B9FA46-864B-43FF-8028-680655C005CC}"/>
            </a:ext>
          </a:extLst>
        </xdr:cNvPr>
        <xdr:cNvSpPr/>
      </xdr:nvSpPr>
      <xdr:spPr>
        <a:xfrm>
          <a:off x="10011411" y="47620855"/>
          <a:ext cx="1560778" cy="634845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3</xdr:col>
      <xdr:colOff>296123</xdr:colOff>
      <xdr:row>7</xdr:row>
      <xdr:rowOff>73025</xdr:rowOff>
    </xdr:from>
    <xdr:to>
      <xdr:col>4</xdr:col>
      <xdr:colOff>101533</xdr:colOff>
      <xdr:row>8</xdr:row>
      <xdr:rowOff>19225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78CE0A26-B565-474D-B71E-D74E43EBE076}"/>
            </a:ext>
          </a:extLst>
        </xdr:cNvPr>
        <xdr:cNvSpPr/>
      </xdr:nvSpPr>
      <xdr:spPr>
        <a:xfrm>
          <a:off x="7646248" y="1520825"/>
          <a:ext cx="487972" cy="149410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>
    <xdr:from>
      <xdr:col>1</xdr:col>
      <xdr:colOff>1089660</xdr:colOff>
      <xdr:row>115</xdr:row>
      <xdr:rowOff>110067</xdr:rowOff>
    </xdr:from>
    <xdr:to>
      <xdr:col>1</xdr:col>
      <xdr:colOff>2911898</xdr:colOff>
      <xdr:row>117</xdr:row>
      <xdr:rowOff>161671</xdr:rowOff>
    </xdr:to>
    <xdr:sp macro="" textlink="">
      <xdr:nvSpPr>
        <xdr:cNvPr id="8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24FB1F5-0416-46C9-9C56-B19400A702A6}"/>
            </a:ext>
          </a:extLst>
        </xdr:cNvPr>
        <xdr:cNvSpPr/>
      </xdr:nvSpPr>
      <xdr:spPr>
        <a:xfrm>
          <a:off x="1607185" y="22601767"/>
          <a:ext cx="1742706" cy="4323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 editAs="oneCell">
    <xdr:from>
      <xdr:col>1</xdr:col>
      <xdr:colOff>3600450</xdr:colOff>
      <xdr:row>233</xdr:row>
      <xdr:rowOff>19050</xdr:rowOff>
    </xdr:from>
    <xdr:to>
      <xdr:col>3</xdr:col>
      <xdr:colOff>1257300</xdr:colOff>
      <xdr:row>247</xdr:row>
      <xdr:rowOff>127000</xdr:rowOff>
    </xdr:to>
    <xdr:pic>
      <xdr:nvPicPr>
        <xdr:cNvPr id="86248" name="Picture 6">
          <a:extLst>
            <a:ext uri="{FF2B5EF4-FFF2-40B4-BE49-F238E27FC236}">
              <a16:creationId xmlns:a16="http://schemas.microsoft.com/office/drawing/2014/main" xmlns="" id="{1FCE1A0A-3E49-484B-B95C-3A941E3E5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350" y="43516550"/>
          <a:ext cx="478790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68</xdr:col>
      <xdr:colOff>572839</xdr:colOff>
      <xdr:row>308</xdr:row>
      <xdr:rowOff>32102</xdr:rowOff>
    </xdr:from>
    <xdr:to>
      <xdr:col>69</xdr:col>
      <xdr:colOff>177935</xdr:colOff>
      <xdr:row>310</xdr:row>
      <xdr:rowOff>141149</xdr:rowOff>
    </xdr:to>
    <xdr:sp macro="" textlink="">
      <xdr:nvSpPr>
        <xdr:cNvPr id="10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2E131D7-0BB9-409B-A23A-7C3F65B6F79F}"/>
            </a:ext>
          </a:extLst>
        </xdr:cNvPr>
        <xdr:cNvSpPr/>
      </xdr:nvSpPr>
      <xdr:spPr>
        <a:xfrm>
          <a:off x="90971439" y="60236452"/>
          <a:ext cx="1659403" cy="680465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53</xdr:col>
      <xdr:colOff>1367930</xdr:colOff>
      <xdr:row>534</xdr:row>
      <xdr:rowOff>20109</xdr:rowOff>
    </xdr:from>
    <xdr:to>
      <xdr:col>54</xdr:col>
      <xdr:colOff>1768838</xdr:colOff>
      <xdr:row>536</xdr:row>
      <xdr:rowOff>179047</xdr:rowOff>
    </xdr:to>
    <xdr:sp macro="" textlink="">
      <xdr:nvSpPr>
        <xdr:cNvPr id="11" name="Rectangle avec flèche vers la gauch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C55B636-7272-4725-8311-8F378EA4E613}"/>
            </a:ext>
          </a:extLst>
        </xdr:cNvPr>
        <xdr:cNvSpPr/>
      </xdr:nvSpPr>
      <xdr:spPr>
        <a:xfrm>
          <a:off x="75334847" y="109102526"/>
          <a:ext cx="1850824" cy="51877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au menu  : cliquer dessus</a:t>
          </a:r>
        </a:p>
      </xdr:txBody>
    </xdr:sp>
    <xdr:clientData/>
  </xdr:twoCellAnchor>
  <xdr:twoCellAnchor>
    <xdr:from>
      <xdr:col>1</xdr:col>
      <xdr:colOff>581730</xdr:colOff>
      <xdr:row>84</xdr:row>
      <xdr:rowOff>57008</xdr:rowOff>
    </xdr:from>
    <xdr:to>
      <xdr:col>1</xdr:col>
      <xdr:colOff>2479081</xdr:colOff>
      <xdr:row>86</xdr:row>
      <xdr:rowOff>124348</xdr:rowOff>
    </xdr:to>
    <xdr:sp macro="" textlink="">
      <xdr:nvSpPr>
        <xdr:cNvPr id="12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F78F8F6-69B5-4A4A-9B1B-1FC3ED1A047B}"/>
            </a:ext>
          </a:extLst>
        </xdr:cNvPr>
        <xdr:cNvSpPr/>
      </xdr:nvSpPr>
      <xdr:spPr>
        <a:xfrm>
          <a:off x="1127830" y="16347933"/>
          <a:ext cx="1807869" cy="448233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75</xdr:col>
      <xdr:colOff>236714</xdr:colOff>
      <xdr:row>484</xdr:row>
      <xdr:rowOff>58915</xdr:rowOff>
    </xdr:from>
    <xdr:to>
      <xdr:col>77</xdr:col>
      <xdr:colOff>502103</xdr:colOff>
      <xdr:row>486</xdr:row>
      <xdr:rowOff>150115</xdr:rowOff>
    </xdr:to>
    <xdr:sp macro="" textlink="">
      <xdr:nvSpPr>
        <xdr:cNvPr id="13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D86AE34-4434-4D5F-92B6-EAB155FB731C}"/>
            </a:ext>
          </a:extLst>
        </xdr:cNvPr>
        <xdr:cNvSpPr/>
      </xdr:nvSpPr>
      <xdr:spPr>
        <a:xfrm>
          <a:off x="106037239" y="103119415"/>
          <a:ext cx="1696979" cy="541961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315383</xdr:colOff>
      <xdr:row>456</xdr:row>
      <xdr:rowOff>37253</xdr:rowOff>
    </xdr:from>
    <xdr:to>
      <xdr:col>77</xdr:col>
      <xdr:colOff>591857</xdr:colOff>
      <xdr:row>458</xdr:row>
      <xdr:rowOff>135805</xdr:rowOff>
    </xdr:to>
    <xdr:sp macro="" textlink="">
      <xdr:nvSpPr>
        <xdr:cNvPr id="14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2C2C1B5-1E47-490D-B865-6C6729DF41B5}"/>
            </a:ext>
          </a:extLst>
        </xdr:cNvPr>
        <xdr:cNvSpPr/>
      </xdr:nvSpPr>
      <xdr:spPr>
        <a:xfrm>
          <a:off x="106106383" y="96442953"/>
          <a:ext cx="1705259" cy="561956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000"/>
            </a:lnSpc>
          </a:pPr>
          <a:r>
            <a:rPr lang="fr-FR" sz="1100"/>
            <a:t>Haut du tableau :</a:t>
          </a:r>
        </a:p>
        <a:p>
          <a:pPr algn="ctr">
            <a:lnSpc>
              <a:spcPts val="10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334222</xdr:colOff>
      <xdr:row>426</xdr:row>
      <xdr:rowOff>21167</xdr:rowOff>
    </xdr:from>
    <xdr:to>
      <xdr:col>77</xdr:col>
      <xdr:colOff>586501</xdr:colOff>
      <xdr:row>428</xdr:row>
      <xdr:rowOff>121088</xdr:rowOff>
    </xdr:to>
    <xdr:sp macro="" textlink="">
      <xdr:nvSpPr>
        <xdr:cNvPr id="15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A8AB7C7-3F09-423E-80EB-8C1396C1F3F5}"/>
            </a:ext>
          </a:extLst>
        </xdr:cNvPr>
        <xdr:cNvSpPr/>
      </xdr:nvSpPr>
      <xdr:spPr>
        <a:xfrm>
          <a:off x="106128397" y="89270417"/>
          <a:ext cx="1687596" cy="579256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76</xdr:col>
      <xdr:colOff>2963</xdr:colOff>
      <xdr:row>356</xdr:row>
      <xdr:rowOff>19049</xdr:rowOff>
    </xdr:from>
    <xdr:to>
      <xdr:col>78</xdr:col>
      <xdr:colOff>154296</xdr:colOff>
      <xdr:row>358</xdr:row>
      <xdr:rowOff>118874</xdr:rowOff>
    </xdr:to>
    <xdr:sp macro="" textlink="">
      <xdr:nvSpPr>
        <xdr:cNvPr id="16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8B2FB86-7F85-4976-A02D-900296F1D010}"/>
            </a:ext>
          </a:extLst>
        </xdr:cNvPr>
        <xdr:cNvSpPr/>
      </xdr:nvSpPr>
      <xdr:spPr>
        <a:xfrm>
          <a:off x="106398272" y="72599549"/>
          <a:ext cx="1689853" cy="576075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76</xdr:col>
      <xdr:colOff>11430</xdr:colOff>
      <xdr:row>324</xdr:row>
      <xdr:rowOff>52917</xdr:rowOff>
    </xdr:from>
    <xdr:to>
      <xdr:col>77</xdr:col>
      <xdr:colOff>643826</xdr:colOff>
      <xdr:row>326</xdr:row>
      <xdr:rowOff>120752</xdr:rowOff>
    </xdr:to>
    <xdr:sp macro="" textlink="">
      <xdr:nvSpPr>
        <xdr:cNvPr id="17" name="Rectangle avec flèche vers la gauch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B6996DBA-F306-4611-9B17-D45814788362}"/>
            </a:ext>
          </a:extLst>
        </xdr:cNvPr>
        <xdr:cNvSpPr/>
      </xdr:nvSpPr>
      <xdr:spPr>
        <a:xfrm>
          <a:off x="106179197" y="65013417"/>
          <a:ext cx="1690739" cy="556848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2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</xdr:col>
      <xdr:colOff>439350</xdr:colOff>
      <xdr:row>84</xdr:row>
      <xdr:rowOff>98073</xdr:rowOff>
    </xdr:from>
    <xdr:to>
      <xdr:col>7</xdr:col>
      <xdr:colOff>1736482</xdr:colOff>
      <xdr:row>87</xdr:row>
      <xdr:rowOff>173919</xdr:rowOff>
    </xdr:to>
    <xdr:sp macro="" textlink="">
      <xdr:nvSpPr>
        <xdr:cNvPr id="21" name="Légende : flèche vers la droit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33DB0B76-7F16-46D0-A10D-3289606B0EB7}"/>
            </a:ext>
          </a:extLst>
        </xdr:cNvPr>
        <xdr:cNvSpPr/>
      </xdr:nvSpPr>
      <xdr:spPr>
        <a:xfrm>
          <a:off x="10783500" y="16382648"/>
          <a:ext cx="1237037" cy="64093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1239495</xdr:colOff>
      <xdr:row>122</xdr:row>
      <xdr:rowOff>57889</xdr:rowOff>
    </xdr:to>
    <xdr:sp macro="" textlink="">
      <xdr:nvSpPr>
        <xdr:cNvPr id="22" name="Légende : flèche vers la droit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A0941D1-5A7D-413A-8182-172E0CC70591}"/>
            </a:ext>
          </a:extLst>
        </xdr:cNvPr>
        <xdr:cNvSpPr/>
      </xdr:nvSpPr>
      <xdr:spPr>
        <a:xfrm>
          <a:off x="571500" y="23250525"/>
          <a:ext cx="1195115" cy="635681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69</xdr:col>
      <xdr:colOff>531213</xdr:colOff>
      <xdr:row>306</xdr:row>
      <xdr:rowOff>127000</xdr:rowOff>
    </xdr:from>
    <xdr:to>
      <xdr:col>69</xdr:col>
      <xdr:colOff>1871544</xdr:colOff>
      <xdr:row>309</xdr:row>
      <xdr:rowOff>17345</xdr:rowOff>
    </xdr:to>
    <xdr:sp macro="" textlink="">
      <xdr:nvSpPr>
        <xdr:cNvPr id="23" name="Légende : flèche vers la droite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A72E4C99-B152-4F0E-A529-E601EC9F6CDA}"/>
            </a:ext>
          </a:extLst>
        </xdr:cNvPr>
        <xdr:cNvSpPr/>
      </xdr:nvSpPr>
      <xdr:spPr>
        <a:xfrm>
          <a:off x="92974513" y="59966225"/>
          <a:ext cx="1271842" cy="63956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>
    <xdr:from>
      <xdr:col>54</xdr:col>
      <xdr:colOff>2084917</xdr:colOff>
      <xdr:row>534</xdr:row>
      <xdr:rowOff>65615</xdr:rowOff>
    </xdr:from>
    <xdr:to>
      <xdr:col>54</xdr:col>
      <xdr:colOff>3324412</xdr:colOff>
      <xdr:row>537</xdr:row>
      <xdr:rowOff>129851</xdr:rowOff>
    </xdr:to>
    <xdr:sp macro="" textlink="">
      <xdr:nvSpPr>
        <xdr:cNvPr id="27" name="Légende : flèche vers la droite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E5C2FDFE-B7EE-4208-8E9A-55FC0E03111C}"/>
            </a:ext>
          </a:extLst>
        </xdr:cNvPr>
        <xdr:cNvSpPr/>
      </xdr:nvSpPr>
      <xdr:spPr>
        <a:xfrm>
          <a:off x="77501750" y="109148032"/>
          <a:ext cx="1239495" cy="603986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 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1</xdr:col>
      <xdr:colOff>3926064</xdr:colOff>
      <xdr:row>83</xdr:row>
      <xdr:rowOff>57149</xdr:rowOff>
    </xdr:from>
    <xdr:to>
      <xdr:col>1</xdr:col>
      <xdr:colOff>5220553</xdr:colOff>
      <xdr:row>86</xdr:row>
      <xdr:rowOff>139386</xdr:rowOff>
    </xdr:to>
    <xdr:sp macro="" textlink="">
      <xdr:nvSpPr>
        <xdr:cNvPr id="28" name="Légende : flèche vers la droit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8815038-BD3E-4C6F-B2AC-E0E49A07B824}"/>
            </a:ext>
          </a:extLst>
        </xdr:cNvPr>
        <xdr:cNvSpPr/>
      </xdr:nvSpPr>
      <xdr:spPr>
        <a:xfrm>
          <a:off x="4522611" y="15557499"/>
          <a:ext cx="1300397" cy="626180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3</xdr:col>
      <xdr:colOff>28222</xdr:colOff>
      <xdr:row>19</xdr:row>
      <xdr:rowOff>162278</xdr:rowOff>
    </xdr:from>
    <xdr:to>
      <xdr:col>6</xdr:col>
      <xdr:colOff>842602</xdr:colOff>
      <xdr:row>27</xdr:row>
      <xdr:rowOff>157705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xmlns="" id="{87A31B01-72CF-4B5E-BE9B-EF241315ECE0}"/>
            </a:ext>
          </a:extLst>
        </xdr:cNvPr>
        <xdr:cNvSpPr txBox="1"/>
      </xdr:nvSpPr>
      <xdr:spPr>
        <a:xfrm>
          <a:off x="7761111" y="3802945"/>
          <a:ext cx="4370380" cy="1533538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>
              <a:solidFill>
                <a:srgbClr val="FFFF00"/>
              </a:solidFill>
            </a:rPr>
            <a:t>attention : pour une navigation plus facile entre</a:t>
          </a:r>
          <a:r>
            <a:rPr lang="fr-FR" sz="2000" b="1" baseline="0">
              <a:solidFill>
                <a:srgbClr val="FFFF00"/>
              </a:solidFill>
            </a:rPr>
            <a:t> les différents tableaux, ne cliquer que sur les  puces  et liens (jaune sur fond rouge)</a:t>
          </a:r>
          <a:endParaRPr lang="fr-FR" sz="2000" b="1">
            <a:solidFill>
              <a:srgbClr val="FFFF0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1850778</xdr:colOff>
      <xdr:row>545</xdr:row>
      <xdr:rowOff>152658</xdr:rowOff>
    </xdr:to>
    <xdr:sp macro="" textlink="">
      <xdr:nvSpPr>
        <xdr:cNvPr id="30" name="Rectangle avec flèche vers la gauch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EEC6BA97-142B-4300-88DF-894595F6BEF5}"/>
            </a:ext>
          </a:extLst>
        </xdr:cNvPr>
        <xdr:cNvSpPr/>
      </xdr:nvSpPr>
      <xdr:spPr>
        <a:xfrm>
          <a:off x="85185250" y="111304917"/>
          <a:ext cx="1850778" cy="5124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voir le récapitulatif</a:t>
          </a:r>
        </a:p>
      </xdr:txBody>
    </xdr:sp>
    <xdr:clientData/>
  </xdr:twoCellAnchor>
  <xdr:twoCellAnchor>
    <xdr:from>
      <xdr:col>7</xdr:col>
      <xdr:colOff>201083</xdr:colOff>
      <xdr:row>250</xdr:row>
      <xdr:rowOff>222250</xdr:rowOff>
    </xdr:from>
    <xdr:to>
      <xdr:col>8</xdr:col>
      <xdr:colOff>21166</xdr:colOff>
      <xdr:row>254</xdr:row>
      <xdr:rowOff>17339</xdr:rowOff>
    </xdr:to>
    <xdr:sp macro="" textlink="">
      <xdr:nvSpPr>
        <xdr:cNvPr id="31" name="Légende : flèche vers la droit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4C34F90F-E0F7-4AD3-833C-A0A4C9DC8D60}"/>
            </a:ext>
          </a:extLst>
        </xdr:cNvPr>
        <xdr:cNvSpPr/>
      </xdr:nvSpPr>
      <xdr:spPr>
        <a:xfrm>
          <a:off x="12541250" y="45889333"/>
          <a:ext cx="1619249" cy="620589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 editAs="oneCell">
    <xdr:from>
      <xdr:col>1</xdr:col>
      <xdr:colOff>6360583</xdr:colOff>
      <xdr:row>115</xdr:row>
      <xdr:rowOff>105832</xdr:rowOff>
    </xdr:from>
    <xdr:to>
      <xdr:col>7</xdr:col>
      <xdr:colOff>886354</xdr:colOff>
      <xdr:row>130</xdr:row>
      <xdr:rowOff>39829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2B06E77A-A330-47D8-A3A8-5680891E6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0" y="21462999"/>
          <a:ext cx="6262687" cy="2632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88900</xdr:colOff>
      <xdr:row>6</xdr:row>
      <xdr:rowOff>76200</xdr:rowOff>
    </xdr:from>
    <xdr:to>
      <xdr:col>6</xdr:col>
      <xdr:colOff>222250</xdr:colOff>
      <xdr:row>18</xdr:row>
      <xdr:rowOff>120650</xdr:rowOff>
    </xdr:to>
    <xdr:pic>
      <xdr:nvPicPr>
        <xdr:cNvPr id="87274" name="Image 15">
          <a:extLst>
            <a:ext uri="{FF2B5EF4-FFF2-40B4-BE49-F238E27FC236}">
              <a16:creationId xmlns:a16="http://schemas.microsoft.com/office/drawing/2014/main" xmlns="" id="{6E986F63-A2F3-4157-BA82-F9CFE8870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850" y="1289050"/>
          <a:ext cx="3676650" cy="227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1816100</xdr:colOff>
      <xdr:row>5</xdr:row>
      <xdr:rowOff>82550</xdr:rowOff>
    </xdr:from>
    <xdr:to>
      <xdr:col>2</xdr:col>
      <xdr:colOff>0</xdr:colOff>
      <xdr:row>16</xdr:row>
      <xdr:rowOff>101600</xdr:rowOff>
    </xdr:to>
    <xdr:pic>
      <xdr:nvPicPr>
        <xdr:cNvPr id="87275" name="Picture 6">
          <a:extLst>
            <a:ext uri="{FF2B5EF4-FFF2-40B4-BE49-F238E27FC236}">
              <a16:creationId xmlns:a16="http://schemas.microsoft.com/office/drawing/2014/main" xmlns="" id="{50B22041-55F1-4629-AF5C-D6613607F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1111250"/>
          <a:ext cx="478790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702311</xdr:colOff>
      <xdr:row>246</xdr:row>
      <xdr:rowOff>180005</xdr:rowOff>
    </xdr:from>
    <xdr:to>
      <xdr:col>7</xdr:col>
      <xdr:colOff>1275568</xdr:colOff>
      <xdr:row>250</xdr:row>
      <xdr:rowOff>37244</xdr:rowOff>
    </xdr:to>
    <xdr:sp macro="" textlink="">
      <xdr:nvSpPr>
        <xdr:cNvPr id="4" name="Rectangle avec flèche vers la gauch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13F19D6-B17B-4686-AED5-851F2AC2A0AA}"/>
            </a:ext>
          </a:extLst>
        </xdr:cNvPr>
        <xdr:cNvSpPr/>
      </xdr:nvSpPr>
      <xdr:spPr>
        <a:xfrm>
          <a:off x="10011411" y="47620855"/>
          <a:ext cx="1560778" cy="634845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3</xdr:col>
      <xdr:colOff>289773</xdr:colOff>
      <xdr:row>7</xdr:row>
      <xdr:rowOff>73025</xdr:rowOff>
    </xdr:from>
    <xdr:to>
      <xdr:col>4</xdr:col>
      <xdr:colOff>101526</xdr:colOff>
      <xdr:row>8</xdr:row>
      <xdr:rowOff>19225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57B87F5C-047F-404A-9D05-1FB1C4D2542F}"/>
            </a:ext>
          </a:extLst>
        </xdr:cNvPr>
        <xdr:cNvSpPr/>
      </xdr:nvSpPr>
      <xdr:spPr>
        <a:xfrm>
          <a:off x="7646248" y="1520825"/>
          <a:ext cx="487972" cy="149410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>
    <xdr:from>
      <xdr:col>1</xdr:col>
      <xdr:colOff>1092835</xdr:colOff>
      <xdr:row>115</xdr:row>
      <xdr:rowOff>106892</xdr:rowOff>
    </xdr:from>
    <xdr:to>
      <xdr:col>1</xdr:col>
      <xdr:colOff>2920610</xdr:colOff>
      <xdr:row>117</xdr:row>
      <xdr:rowOff>161746</xdr:rowOff>
    </xdr:to>
    <xdr:sp macro="" textlink="">
      <xdr:nvSpPr>
        <xdr:cNvPr id="8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57D56DE-849F-4A99-AB02-875236A4B85A}"/>
            </a:ext>
          </a:extLst>
        </xdr:cNvPr>
        <xdr:cNvSpPr/>
      </xdr:nvSpPr>
      <xdr:spPr>
        <a:xfrm>
          <a:off x="1607185" y="22601767"/>
          <a:ext cx="1742706" cy="4323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 editAs="oneCell">
    <xdr:from>
      <xdr:col>1</xdr:col>
      <xdr:colOff>3600450</xdr:colOff>
      <xdr:row>233</xdr:row>
      <xdr:rowOff>19050</xdr:rowOff>
    </xdr:from>
    <xdr:to>
      <xdr:col>3</xdr:col>
      <xdr:colOff>1270000</xdr:colOff>
      <xdr:row>247</xdr:row>
      <xdr:rowOff>127000</xdr:rowOff>
    </xdr:to>
    <xdr:pic>
      <xdr:nvPicPr>
        <xdr:cNvPr id="87280" name="Picture 6">
          <a:extLst>
            <a:ext uri="{FF2B5EF4-FFF2-40B4-BE49-F238E27FC236}">
              <a16:creationId xmlns:a16="http://schemas.microsoft.com/office/drawing/2014/main" xmlns="" id="{1B9EFAB6-9B1E-42B1-B458-51F6BA022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350" y="43516550"/>
          <a:ext cx="480060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68</xdr:col>
      <xdr:colOff>539502</xdr:colOff>
      <xdr:row>308</xdr:row>
      <xdr:rowOff>25752</xdr:rowOff>
    </xdr:from>
    <xdr:to>
      <xdr:col>69</xdr:col>
      <xdr:colOff>150982</xdr:colOff>
      <xdr:row>310</xdr:row>
      <xdr:rowOff>150696</xdr:rowOff>
    </xdr:to>
    <xdr:sp macro="" textlink="">
      <xdr:nvSpPr>
        <xdr:cNvPr id="10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6E9081E-CEB3-4606-AF34-3190967D624A}"/>
            </a:ext>
          </a:extLst>
        </xdr:cNvPr>
        <xdr:cNvSpPr/>
      </xdr:nvSpPr>
      <xdr:spPr>
        <a:xfrm>
          <a:off x="95710127" y="58421940"/>
          <a:ext cx="1746668" cy="67263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54</xdr:col>
      <xdr:colOff>912847</xdr:colOff>
      <xdr:row>533</xdr:row>
      <xdr:rowOff>96837</xdr:rowOff>
    </xdr:from>
    <xdr:to>
      <xdr:col>54</xdr:col>
      <xdr:colOff>2771432</xdr:colOff>
      <xdr:row>536</xdr:row>
      <xdr:rowOff>73246</xdr:rowOff>
    </xdr:to>
    <xdr:sp macro="" textlink="">
      <xdr:nvSpPr>
        <xdr:cNvPr id="11" name="Rectangle avec flèche vers la gauch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4DF558B-E460-44F9-BED8-5AB8B4020960}"/>
            </a:ext>
          </a:extLst>
        </xdr:cNvPr>
        <xdr:cNvSpPr/>
      </xdr:nvSpPr>
      <xdr:spPr>
        <a:xfrm>
          <a:off x="76414347" y="137217150"/>
          <a:ext cx="1858585" cy="524096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au menu  : cliquer dessus</a:t>
          </a:r>
        </a:p>
      </xdr:txBody>
    </xdr:sp>
    <xdr:clientData/>
  </xdr:twoCellAnchor>
  <xdr:twoCellAnchor>
    <xdr:from>
      <xdr:col>1</xdr:col>
      <xdr:colOff>591255</xdr:colOff>
      <xdr:row>84</xdr:row>
      <xdr:rowOff>57008</xdr:rowOff>
    </xdr:from>
    <xdr:to>
      <xdr:col>1</xdr:col>
      <xdr:colOff>2478117</xdr:colOff>
      <xdr:row>86</xdr:row>
      <xdr:rowOff>124441</xdr:rowOff>
    </xdr:to>
    <xdr:sp macro="" textlink="">
      <xdr:nvSpPr>
        <xdr:cNvPr id="12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2F98E5F-1DF0-4199-8A05-0828026D5633}"/>
            </a:ext>
          </a:extLst>
        </xdr:cNvPr>
        <xdr:cNvSpPr/>
      </xdr:nvSpPr>
      <xdr:spPr>
        <a:xfrm>
          <a:off x="1127830" y="16347933"/>
          <a:ext cx="1807869" cy="448233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75</xdr:col>
      <xdr:colOff>252589</xdr:colOff>
      <xdr:row>484</xdr:row>
      <xdr:rowOff>58915</xdr:rowOff>
    </xdr:from>
    <xdr:to>
      <xdr:col>77</xdr:col>
      <xdr:colOff>521040</xdr:colOff>
      <xdr:row>486</xdr:row>
      <xdr:rowOff>149970</xdr:rowOff>
    </xdr:to>
    <xdr:sp macro="" textlink="">
      <xdr:nvSpPr>
        <xdr:cNvPr id="13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B7E799E-6F4D-4A90-90C1-30CD49C3EA81}"/>
            </a:ext>
          </a:extLst>
        </xdr:cNvPr>
        <xdr:cNvSpPr/>
      </xdr:nvSpPr>
      <xdr:spPr>
        <a:xfrm>
          <a:off x="106037239" y="103119415"/>
          <a:ext cx="1696979" cy="541961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1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309033</xdr:colOff>
      <xdr:row>456</xdr:row>
      <xdr:rowOff>37253</xdr:rowOff>
    </xdr:from>
    <xdr:to>
      <xdr:col>77</xdr:col>
      <xdr:colOff>607765</xdr:colOff>
      <xdr:row>458</xdr:row>
      <xdr:rowOff>135805</xdr:rowOff>
    </xdr:to>
    <xdr:sp macro="" textlink="">
      <xdr:nvSpPr>
        <xdr:cNvPr id="14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BF01846-0F9C-44AC-859F-163E3BE54F85}"/>
            </a:ext>
          </a:extLst>
        </xdr:cNvPr>
        <xdr:cNvSpPr/>
      </xdr:nvSpPr>
      <xdr:spPr>
        <a:xfrm>
          <a:off x="106106383" y="96442953"/>
          <a:ext cx="1705259" cy="561956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000"/>
            </a:lnSpc>
          </a:pPr>
          <a:r>
            <a:rPr lang="fr-FR" sz="1100"/>
            <a:t>Haut du tableau :</a:t>
          </a:r>
        </a:p>
        <a:p>
          <a:pPr algn="ctr">
            <a:lnSpc>
              <a:spcPts val="9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331047</xdr:colOff>
      <xdr:row>426</xdr:row>
      <xdr:rowOff>21167</xdr:rowOff>
    </xdr:from>
    <xdr:to>
      <xdr:col>77</xdr:col>
      <xdr:colOff>608916</xdr:colOff>
      <xdr:row>428</xdr:row>
      <xdr:rowOff>117877</xdr:rowOff>
    </xdr:to>
    <xdr:sp macro="" textlink="">
      <xdr:nvSpPr>
        <xdr:cNvPr id="15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249E71A-F7BD-4A20-B6BC-6EFCA04DDFD0}"/>
            </a:ext>
          </a:extLst>
        </xdr:cNvPr>
        <xdr:cNvSpPr/>
      </xdr:nvSpPr>
      <xdr:spPr>
        <a:xfrm>
          <a:off x="106128397" y="89270417"/>
          <a:ext cx="1687596" cy="579256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1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362797</xdr:colOff>
      <xdr:row>356</xdr:row>
      <xdr:rowOff>19049</xdr:rowOff>
    </xdr:from>
    <xdr:to>
      <xdr:col>78</xdr:col>
      <xdr:colOff>154253</xdr:colOff>
      <xdr:row>358</xdr:row>
      <xdr:rowOff>118874</xdr:rowOff>
    </xdr:to>
    <xdr:sp macro="" textlink="">
      <xdr:nvSpPr>
        <xdr:cNvPr id="16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E9D0C63-4628-4149-B98F-BFA34F6AF09E}"/>
            </a:ext>
          </a:extLst>
        </xdr:cNvPr>
        <xdr:cNvSpPr/>
      </xdr:nvSpPr>
      <xdr:spPr>
        <a:xfrm>
          <a:off x="106398272" y="72599549"/>
          <a:ext cx="1689853" cy="576075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1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362797</xdr:colOff>
      <xdr:row>324</xdr:row>
      <xdr:rowOff>33867</xdr:rowOff>
    </xdr:from>
    <xdr:to>
      <xdr:col>77</xdr:col>
      <xdr:colOff>662919</xdr:colOff>
      <xdr:row>326</xdr:row>
      <xdr:rowOff>54304</xdr:rowOff>
    </xdr:to>
    <xdr:sp macro="" textlink="">
      <xdr:nvSpPr>
        <xdr:cNvPr id="17" name="Rectangle avec flèche vers la gauch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F0DB7B8-2587-4410-9507-466D6BFD2F44}"/>
            </a:ext>
          </a:extLst>
        </xdr:cNvPr>
        <xdr:cNvSpPr/>
      </xdr:nvSpPr>
      <xdr:spPr>
        <a:xfrm>
          <a:off x="106179197" y="65013417"/>
          <a:ext cx="1690739" cy="556848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/>
            <a:t>Haut du tableau :</a:t>
          </a:r>
        </a:p>
        <a:p>
          <a:pPr algn="ctr">
            <a:lnSpc>
              <a:spcPts val="11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</xdr:col>
      <xdr:colOff>439350</xdr:colOff>
      <xdr:row>84</xdr:row>
      <xdr:rowOff>98073</xdr:rowOff>
    </xdr:from>
    <xdr:to>
      <xdr:col>7</xdr:col>
      <xdr:colOff>1742141</xdr:colOff>
      <xdr:row>87</xdr:row>
      <xdr:rowOff>173919</xdr:rowOff>
    </xdr:to>
    <xdr:sp macro="" textlink="">
      <xdr:nvSpPr>
        <xdr:cNvPr id="21" name="Légende : flèche vers la droit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04B8825-9E46-44E3-A368-D880A6DA46F8}"/>
            </a:ext>
          </a:extLst>
        </xdr:cNvPr>
        <xdr:cNvSpPr/>
      </xdr:nvSpPr>
      <xdr:spPr>
        <a:xfrm>
          <a:off x="10783500" y="16382648"/>
          <a:ext cx="1237037" cy="64093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1239495</xdr:colOff>
      <xdr:row>122</xdr:row>
      <xdr:rowOff>57889</xdr:rowOff>
    </xdr:to>
    <xdr:sp macro="" textlink="">
      <xdr:nvSpPr>
        <xdr:cNvPr id="22" name="Légende : flèche vers la droit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AAC34F3D-04BA-4D59-89FA-7285E662DF30}"/>
            </a:ext>
          </a:extLst>
        </xdr:cNvPr>
        <xdr:cNvSpPr/>
      </xdr:nvSpPr>
      <xdr:spPr>
        <a:xfrm>
          <a:off x="571500" y="23250525"/>
          <a:ext cx="1195115" cy="635681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69</xdr:col>
      <xdr:colOff>550263</xdr:colOff>
      <xdr:row>306</xdr:row>
      <xdr:rowOff>127000</xdr:rowOff>
    </xdr:from>
    <xdr:to>
      <xdr:col>69</xdr:col>
      <xdr:colOff>1872151</xdr:colOff>
      <xdr:row>309</xdr:row>
      <xdr:rowOff>17339</xdr:rowOff>
    </xdr:to>
    <xdr:sp macro="" textlink="">
      <xdr:nvSpPr>
        <xdr:cNvPr id="23" name="Légende : flèche vers la droite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8B05492D-E5C7-4D78-AE53-A367B11EC41C}"/>
            </a:ext>
          </a:extLst>
        </xdr:cNvPr>
        <xdr:cNvSpPr/>
      </xdr:nvSpPr>
      <xdr:spPr>
        <a:xfrm>
          <a:off x="92974513" y="59966225"/>
          <a:ext cx="1271842" cy="63956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>
    <xdr:from>
      <xdr:col>54</xdr:col>
      <xdr:colOff>3111501</xdr:colOff>
      <xdr:row>534</xdr:row>
      <xdr:rowOff>83079</xdr:rowOff>
    </xdr:from>
    <xdr:to>
      <xdr:col>55</xdr:col>
      <xdr:colOff>683871</xdr:colOff>
      <xdr:row>537</xdr:row>
      <xdr:rowOff>145840</xdr:rowOff>
    </xdr:to>
    <xdr:sp macro="" textlink="">
      <xdr:nvSpPr>
        <xdr:cNvPr id="27" name="Légende : flèche vers la droite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CC4E7A9B-7B70-4E71-A599-15F4D78DFADA}"/>
            </a:ext>
          </a:extLst>
        </xdr:cNvPr>
        <xdr:cNvSpPr/>
      </xdr:nvSpPr>
      <xdr:spPr>
        <a:xfrm>
          <a:off x="78613001" y="137385954"/>
          <a:ext cx="1239495" cy="610449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 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1</xdr:col>
      <xdr:colOff>3389312</xdr:colOff>
      <xdr:row>83</xdr:row>
      <xdr:rowOff>57149</xdr:rowOff>
    </xdr:from>
    <xdr:to>
      <xdr:col>1</xdr:col>
      <xdr:colOff>4699015</xdr:colOff>
      <xdr:row>86</xdr:row>
      <xdr:rowOff>126698</xdr:rowOff>
    </xdr:to>
    <xdr:sp macro="" textlink="">
      <xdr:nvSpPr>
        <xdr:cNvPr id="28" name="Légende : flèche vers la droit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A963D0C-CAF7-468C-90D9-AE1DEB07764B}"/>
            </a:ext>
          </a:extLst>
        </xdr:cNvPr>
        <xdr:cNvSpPr/>
      </xdr:nvSpPr>
      <xdr:spPr>
        <a:xfrm>
          <a:off x="3984625" y="15486062"/>
          <a:ext cx="1303199" cy="623534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3</xdr:col>
      <xdr:colOff>31750</xdr:colOff>
      <xdr:row>19</xdr:row>
      <xdr:rowOff>158750</xdr:rowOff>
    </xdr:from>
    <xdr:to>
      <xdr:col>6</xdr:col>
      <xdr:colOff>862005</xdr:colOff>
      <xdr:row>27</xdr:row>
      <xdr:rowOff>152413</xdr:rowOff>
    </xdr:to>
    <xdr:sp macro="" textlink="">
      <xdr:nvSpPr>
        <xdr:cNvPr id="29" name="ZoneTexte 28">
          <a:extLst>
            <a:ext uri="{FF2B5EF4-FFF2-40B4-BE49-F238E27FC236}">
              <a16:creationId xmlns:a16="http://schemas.microsoft.com/office/drawing/2014/main" xmlns="" id="{11588C4C-37CB-4BDF-BF39-1AA8883AA256}"/>
            </a:ext>
          </a:extLst>
        </xdr:cNvPr>
        <xdr:cNvSpPr txBox="1"/>
      </xdr:nvSpPr>
      <xdr:spPr>
        <a:xfrm>
          <a:off x="7754938" y="3786188"/>
          <a:ext cx="4370380" cy="1533538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>
              <a:solidFill>
                <a:srgbClr val="FFFF00"/>
              </a:solidFill>
            </a:rPr>
            <a:t>attention : pour une navigation plus facile entre</a:t>
          </a:r>
          <a:r>
            <a:rPr lang="fr-FR" sz="2000" b="1" baseline="0">
              <a:solidFill>
                <a:srgbClr val="FFFF00"/>
              </a:solidFill>
            </a:rPr>
            <a:t> les différents tableaux, ne cliquer que sur les  puces  et liens (jaune sur fond rouge)</a:t>
          </a:r>
          <a:endParaRPr lang="fr-FR" sz="2000" b="1">
            <a:solidFill>
              <a:srgbClr val="FFFF00"/>
            </a:solidFill>
          </a:endParaRPr>
        </a:p>
      </xdr:txBody>
    </xdr:sp>
    <xdr:clientData/>
  </xdr:twoCellAnchor>
  <xdr:twoCellAnchor>
    <xdr:from>
      <xdr:col>59</xdr:col>
      <xdr:colOff>531812</xdr:colOff>
      <xdr:row>543</xdr:row>
      <xdr:rowOff>15875</xdr:rowOff>
    </xdr:from>
    <xdr:to>
      <xdr:col>60</xdr:col>
      <xdr:colOff>1366590</xdr:colOff>
      <xdr:row>545</xdr:row>
      <xdr:rowOff>163241</xdr:rowOff>
    </xdr:to>
    <xdr:sp macro="" textlink="">
      <xdr:nvSpPr>
        <xdr:cNvPr id="30" name="Rectangle avec flèche vers la gauch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C966601B-B3ED-4B60-A2E6-98C2E3E3D044}"/>
            </a:ext>
          </a:extLst>
        </xdr:cNvPr>
        <xdr:cNvSpPr/>
      </xdr:nvSpPr>
      <xdr:spPr>
        <a:xfrm>
          <a:off x="84939187" y="139660313"/>
          <a:ext cx="1850778" cy="5124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voir le récapitulatif</a:t>
          </a:r>
        </a:p>
      </xdr:txBody>
    </xdr:sp>
    <xdr:clientData/>
  </xdr:twoCellAnchor>
  <xdr:twoCellAnchor>
    <xdr:from>
      <xdr:col>7</xdr:col>
      <xdr:colOff>222250</xdr:colOff>
      <xdr:row>250</xdr:row>
      <xdr:rowOff>230187</xdr:rowOff>
    </xdr:from>
    <xdr:to>
      <xdr:col>8</xdr:col>
      <xdr:colOff>47624</xdr:colOff>
      <xdr:row>254</xdr:row>
      <xdr:rowOff>9401</xdr:rowOff>
    </xdr:to>
    <xdr:sp macro="" textlink="">
      <xdr:nvSpPr>
        <xdr:cNvPr id="31" name="Légende : flèche vers la droit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6041FE44-56E3-4E02-B1F4-ABC15E017458}"/>
            </a:ext>
          </a:extLst>
        </xdr:cNvPr>
        <xdr:cNvSpPr/>
      </xdr:nvSpPr>
      <xdr:spPr>
        <a:xfrm>
          <a:off x="12549188" y="46513750"/>
          <a:ext cx="1619249" cy="620589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 editAs="oneCell">
    <xdr:from>
      <xdr:col>1</xdr:col>
      <xdr:colOff>6302375</xdr:colOff>
      <xdr:row>115</xdr:row>
      <xdr:rowOff>31750</xdr:rowOff>
    </xdr:from>
    <xdr:to>
      <xdr:col>7</xdr:col>
      <xdr:colOff>825500</xdr:colOff>
      <xdr:row>129</xdr:row>
      <xdr:rowOff>108622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xmlns="" id="{421F37D3-8D2C-4793-BEF9-A08E579A1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7688" y="21661438"/>
          <a:ext cx="6262687" cy="2632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88900</xdr:colOff>
      <xdr:row>6</xdr:row>
      <xdr:rowOff>76200</xdr:rowOff>
    </xdr:from>
    <xdr:to>
      <xdr:col>6</xdr:col>
      <xdr:colOff>476250</xdr:colOff>
      <xdr:row>18</xdr:row>
      <xdr:rowOff>120650</xdr:rowOff>
    </xdr:to>
    <xdr:pic>
      <xdr:nvPicPr>
        <xdr:cNvPr id="81584" name="Image 15">
          <a:extLst>
            <a:ext uri="{FF2B5EF4-FFF2-40B4-BE49-F238E27FC236}">
              <a16:creationId xmlns:a16="http://schemas.microsoft.com/office/drawing/2014/main" xmlns="" id="{017F3BCC-D987-4F6F-9598-3FB08A36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850" y="1289050"/>
          <a:ext cx="3676650" cy="227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1816100</xdr:colOff>
      <xdr:row>5</xdr:row>
      <xdr:rowOff>82550</xdr:rowOff>
    </xdr:from>
    <xdr:to>
      <xdr:col>1</xdr:col>
      <xdr:colOff>4997450</xdr:colOff>
      <xdr:row>16</xdr:row>
      <xdr:rowOff>101600</xdr:rowOff>
    </xdr:to>
    <xdr:pic>
      <xdr:nvPicPr>
        <xdr:cNvPr id="81585" name="Picture 6">
          <a:extLst>
            <a:ext uri="{FF2B5EF4-FFF2-40B4-BE49-F238E27FC236}">
              <a16:creationId xmlns:a16="http://schemas.microsoft.com/office/drawing/2014/main" xmlns="" id="{DCA0CBA4-F651-4DC3-A19D-BF3E2914E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" y="1111250"/>
          <a:ext cx="3181350" cy="204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702311</xdr:colOff>
      <xdr:row>246</xdr:row>
      <xdr:rowOff>180005</xdr:rowOff>
    </xdr:from>
    <xdr:to>
      <xdr:col>7</xdr:col>
      <xdr:colOff>1272033</xdr:colOff>
      <xdr:row>250</xdr:row>
      <xdr:rowOff>37004</xdr:rowOff>
    </xdr:to>
    <xdr:sp macro="" textlink="">
      <xdr:nvSpPr>
        <xdr:cNvPr id="5" name="Rectangle avec flèche vers la gauch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CB49D02-044E-43A5-9A8D-F5CD68563F23}"/>
            </a:ext>
          </a:extLst>
        </xdr:cNvPr>
        <xdr:cNvSpPr/>
      </xdr:nvSpPr>
      <xdr:spPr>
        <a:xfrm>
          <a:off x="10502901" y="46052405"/>
          <a:ext cx="1638300" cy="626446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3</xdr:col>
      <xdr:colOff>289773</xdr:colOff>
      <xdr:row>7</xdr:row>
      <xdr:rowOff>73025</xdr:rowOff>
    </xdr:from>
    <xdr:to>
      <xdr:col>4</xdr:col>
      <xdr:colOff>107912</xdr:colOff>
      <xdr:row>8</xdr:row>
      <xdr:rowOff>31935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xmlns="" id="{EB4E8846-D838-474E-A307-14D07020E064}"/>
            </a:ext>
          </a:extLst>
        </xdr:cNvPr>
        <xdr:cNvSpPr/>
      </xdr:nvSpPr>
      <xdr:spPr>
        <a:xfrm>
          <a:off x="8006293" y="1460500"/>
          <a:ext cx="505883" cy="152398"/>
        </a:xfrm>
        <a:prstGeom prst="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fr-FR"/>
        </a:p>
      </xdr:txBody>
    </xdr:sp>
    <xdr:clientData/>
  </xdr:twoCellAnchor>
  <xdr:twoCellAnchor>
    <xdr:from>
      <xdr:col>1</xdr:col>
      <xdr:colOff>1092835</xdr:colOff>
      <xdr:row>115</xdr:row>
      <xdr:rowOff>110067</xdr:rowOff>
    </xdr:from>
    <xdr:to>
      <xdr:col>1</xdr:col>
      <xdr:colOff>2920603</xdr:colOff>
      <xdr:row>117</xdr:row>
      <xdr:rowOff>162101</xdr:rowOff>
    </xdr:to>
    <xdr:sp macro="" textlink="">
      <xdr:nvSpPr>
        <xdr:cNvPr id="9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C8094D1-ADF0-4105-A7DD-B6D706FC37EA}"/>
            </a:ext>
          </a:extLst>
        </xdr:cNvPr>
        <xdr:cNvSpPr/>
      </xdr:nvSpPr>
      <xdr:spPr>
        <a:xfrm>
          <a:off x="1673225" y="21858817"/>
          <a:ext cx="1823509" cy="433430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9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 editAs="oneCell">
    <xdr:from>
      <xdr:col>1</xdr:col>
      <xdr:colOff>3600450</xdr:colOff>
      <xdr:row>233</xdr:row>
      <xdr:rowOff>19050</xdr:rowOff>
    </xdr:from>
    <xdr:to>
      <xdr:col>4</xdr:col>
      <xdr:colOff>174625</xdr:colOff>
      <xdr:row>247</xdr:row>
      <xdr:rowOff>127000</xdr:rowOff>
    </xdr:to>
    <xdr:pic>
      <xdr:nvPicPr>
        <xdr:cNvPr id="81590" name="Picture 6">
          <a:extLst>
            <a:ext uri="{FF2B5EF4-FFF2-40B4-BE49-F238E27FC236}">
              <a16:creationId xmlns:a16="http://schemas.microsoft.com/office/drawing/2014/main" xmlns="" id="{E903F7BB-F883-4765-8E25-9DC5C0936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350" y="43516550"/>
          <a:ext cx="480060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68</xdr:col>
      <xdr:colOff>582364</xdr:colOff>
      <xdr:row>308</xdr:row>
      <xdr:rowOff>19402</xdr:rowOff>
    </xdr:from>
    <xdr:to>
      <xdr:col>69</xdr:col>
      <xdr:colOff>181162</xdr:colOff>
      <xdr:row>310</xdr:row>
      <xdr:rowOff>166703</xdr:rowOff>
    </xdr:to>
    <xdr:sp macro="" textlink="">
      <xdr:nvSpPr>
        <xdr:cNvPr id="11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8D9D2FE8-311B-48B1-B371-A617ED257C1D}"/>
            </a:ext>
          </a:extLst>
        </xdr:cNvPr>
        <xdr:cNvSpPr/>
      </xdr:nvSpPr>
      <xdr:spPr>
        <a:xfrm>
          <a:off x="95117354" y="58144127"/>
          <a:ext cx="1743865" cy="65183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 au menu : </a:t>
          </a:r>
        </a:p>
        <a:p>
          <a:pPr algn="ctr"/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53</xdr:col>
      <xdr:colOff>714410</xdr:colOff>
      <xdr:row>534</xdr:row>
      <xdr:rowOff>25400</xdr:rowOff>
    </xdr:from>
    <xdr:to>
      <xdr:col>54</xdr:col>
      <xdr:colOff>1128185</xdr:colOff>
      <xdr:row>537</xdr:row>
      <xdr:rowOff>1927</xdr:rowOff>
    </xdr:to>
    <xdr:sp macro="" textlink="">
      <xdr:nvSpPr>
        <xdr:cNvPr id="12" name="Rectangle avec flèche vers la gauche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8A5ACA2-5A0A-4131-A4A2-9AA4A135F133}"/>
            </a:ext>
          </a:extLst>
        </xdr:cNvPr>
        <xdr:cNvSpPr/>
      </xdr:nvSpPr>
      <xdr:spPr>
        <a:xfrm>
          <a:off x="74771285" y="113936463"/>
          <a:ext cx="1858400" cy="524214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Retour au menu  : cliquer dessus</a:t>
          </a:r>
        </a:p>
      </xdr:txBody>
    </xdr:sp>
    <xdr:clientData/>
  </xdr:twoCellAnchor>
  <xdr:twoCellAnchor>
    <xdr:from>
      <xdr:col>1</xdr:col>
      <xdr:colOff>588080</xdr:colOff>
      <xdr:row>84</xdr:row>
      <xdr:rowOff>76058</xdr:rowOff>
    </xdr:from>
    <xdr:to>
      <xdr:col>1</xdr:col>
      <xdr:colOff>2477793</xdr:colOff>
      <xdr:row>86</xdr:row>
      <xdr:rowOff>124621</xdr:rowOff>
    </xdr:to>
    <xdr:sp macro="" textlink="">
      <xdr:nvSpPr>
        <xdr:cNvPr id="13" name="Rectangle avec flèche vers la gauche 1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9F86229-1EFA-479E-933B-8088D062F0DE}"/>
            </a:ext>
          </a:extLst>
        </xdr:cNvPr>
        <xdr:cNvSpPr/>
      </xdr:nvSpPr>
      <xdr:spPr>
        <a:xfrm>
          <a:off x="1175455" y="15759288"/>
          <a:ext cx="1871542" cy="449438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Retour au menu : </a:t>
          </a:r>
        </a:p>
        <a:p>
          <a:pPr algn="ctr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cliquer dessus</a:t>
          </a:r>
        </a:p>
      </xdr:txBody>
    </xdr:sp>
    <xdr:clientData/>
  </xdr:twoCellAnchor>
  <xdr:twoCellAnchor>
    <xdr:from>
      <xdr:col>75</xdr:col>
      <xdr:colOff>252589</xdr:colOff>
      <xdr:row>484</xdr:row>
      <xdr:rowOff>58915</xdr:rowOff>
    </xdr:from>
    <xdr:to>
      <xdr:col>77</xdr:col>
      <xdr:colOff>524076</xdr:colOff>
      <xdr:row>486</xdr:row>
      <xdr:rowOff>178278</xdr:rowOff>
    </xdr:to>
    <xdr:sp macro="" textlink="">
      <xdr:nvSpPr>
        <xdr:cNvPr id="14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76F9FCB-C380-457A-9176-0BBB9F41FEE3}"/>
            </a:ext>
          </a:extLst>
        </xdr:cNvPr>
        <xdr:cNvSpPr/>
      </xdr:nvSpPr>
      <xdr:spPr>
        <a:xfrm>
          <a:off x="106075339" y="99366565"/>
          <a:ext cx="1806222" cy="519508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200"/>
            </a:lnSpc>
          </a:pPr>
          <a:r>
            <a:rPr lang="fr-FR" sz="1100"/>
            <a:t>Haut du tableau :</a:t>
          </a:r>
        </a:p>
        <a:p>
          <a:pPr algn="ctr">
            <a:lnSpc>
              <a:spcPts val="10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309033</xdr:colOff>
      <xdr:row>456</xdr:row>
      <xdr:rowOff>40428</xdr:rowOff>
    </xdr:from>
    <xdr:to>
      <xdr:col>77</xdr:col>
      <xdr:colOff>607766</xdr:colOff>
      <xdr:row>458</xdr:row>
      <xdr:rowOff>135823</xdr:rowOff>
    </xdr:to>
    <xdr:sp macro="" textlink="">
      <xdr:nvSpPr>
        <xdr:cNvPr id="15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68F1B32-EFCD-4A75-9DBB-7E9F5CEE0F47}"/>
            </a:ext>
          </a:extLst>
        </xdr:cNvPr>
        <xdr:cNvSpPr/>
      </xdr:nvSpPr>
      <xdr:spPr>
        <a:xfrm>
          <a:off x="106163533" y="92771383"/>
          <a:ext cx="1806222" cy="56325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200"/>
            </a:lnSpc>
          </a:pPr>
          <a:r>
            <a:rPr lang="fr-FR" sz="1100"/>
            <a:t>Haut du tableau :</a:t>
          </a:r>
        </a:p>
        <a:p>
          <a:pPr algn="ctr">
            <a:lnSpc>
              <a:spcPts val="10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327872</xdr:colOff>
      <xdr:row>426</xdr:row>
      <xdr:rowOff>21167</xdr:rowOff>
    </xdr:from>
    <xdr:to>
      <xdr:col>77</xdr:col>
      <xdr:colOff>608914</xdr:colOff>
      <xdr:row>428</xdr:row>
      <xdr:rowOff>114830</xdr:rowOff>
    </xdr:to>
    <xdr:sp macro="" textlink="">
      <xdr:nvSpPr>
        <xdr:cNvPr id="16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21032F1C-4D12-487F-A4DC-64E0C016C336}"/>
            </a:ext>
          </a:extLst>
        </xdr:cNvPr>
        <xdr:cNvSpPr/>
      </xdr:nvSpPr>
      <xdr:spPr>
        <a:xfrm>
          <a:off x="106174117" y="85701717"/>
          <a:ext cx="1806222" cy="563252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200"/>
            </a:lnSpc>
          </a:pPr>
          <a:r>
            <a:rPr lang="fr-FR" sz="1100"/>
            <a:t>Haut du tableau :</a:t>
          </a:r>
        </a:p>
        <a:p>
          <a:pPr algn="ctr">
            <a:lnSpc>
              <a:spcPts val="10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362797</xdr:colOff>
      <xdr:row>356</xdr:row>
      <xdr:rowOff>19049</xdr:rowOff>
    </xdr:from>
    <xdr:to>
      <xdr:col>78</xdr:col>
      <xdr:colOff>173360</xdr:colOff>
      <xdr:row>358</xdr:row>
      <xdr:rowOff>115812</xdr:rowOff>
    </xdr:to>
    <xdr:sp macro="" textlink="">
      <xdr:nvSpPr>
        <xdr:cNvPr id="17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00EBFEF-588C-4C9A-8474-362BE25E9B91}"/>
            </a:ext>
          </a:extLst>
        </xdr:cNvPr>
        <xdr:cNvSpPr/>
      </xdr:nvSpPr>
      <xdr:spPr>
        <a:xfrm>
          <a:off x="106459867" y="69259449"/>
          <a:ext cx="1806222" cy="563252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Haut du tableau :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359622</xdr:colOff>
      <xdr:row>324</xdr:row>
      <xdr:rowOff>37042</xdr:rowOff>
    </xdr:from>
    <xdr:to>
      <xdr:col>77</xdr:col>
      <xdr:colOff>662934</xdr:colOff>
      <xdr:row>326</xdr:row>
      <xdr:rowOff>159135</xdr:rowOff>
    </xdr:to>
    <xdr:sp macro="" textlink="">
      <xdr:nvSpPr>
        <xdr:cNvPr id="18" name="Rectangle avec flèche vers la gauche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96DE452-CE31-450A-B591-9AC9A9315392}"/>
            </a:ext>
          </a:extLst>
        </xdr:cNvPr>
        <xdr:cNvSpPr/>
      </xdr:nvSpPr>
      <xdr:spPr>
        <a:xfrm>
          <a:off x="106237617" y="61768567"/>
          <a:ext cx="1806222" cy="556826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100"/>
            </a:lnSpc>
          </a:pPr>
          <a:r>
            <a:rPr lang="fr-FR" sz="1100"/>
            <a:t>Haut du tableau :</a:t>
          </a:r>
        </a:p>
        <a:p>
          <a:pPr algn="ctr">
            <a:lnSpc>
              <a:spcPts val="1100"/>
            </a:lnSpc>
          </a:pPr>
          <a:r>
            <a:rPr lang="fr-FR" sz="1100"/>
            <a:t>cliquer dessus</a:t>
          </a:r>
        </a:p>
      </xdr:txBody>
    </xdr:sp>
    <xdr:clientData/>
  </xdr:twoCellAnchor>
  <xdr:twoCellAnchor>
    <xdr:from>
      <xdr:col>7</xdr:col>
      <xdr:colOff>439350</xdr:colOff>
      <xdr:row>84</xdr:row>
      <xdr:rowOff>98073</xdr:rowOff>
    </xdr:from>
    <xdr:to>
      <xdr:col>7</xdr:col>
      <xdr:colOff>1745663</xdr:colOff>
      <xdr:row>87</xdr:row>
      <xdr:rowOff>173936</xdr:rowOff>
    </xdr:to>
    <xdr:sp macro="" textlink="">
      <xdr:nvSpPr>
        <xdr:cNvPr id="22" name="Légende : flèche vers la droit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435042F7-B685-412D-9886-350D5E06F55E}"/>
            </a:ext>
          </a:extLst>
        </xdr:cNvPr>
        <xdr:cNvSpPr/>
      </xdr:nvSpPr>
      <xdr:spPr>
        <a:xfrm>
          <a:off x="11308645" y="15807973"/>
          <a:ext cx="1291168" cy="62300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1252637</xdr:colOff>
      <xdr:row>122</xdr:row>
      <xdr:rowOff>57873</xdr:rowOff>
    </xdr:to>
    <xdr:sp macro="" textlink="">
      <xdr:nvSpPr>
        <xdr:cNvPr id="23" name="Légende : flèche vers la droit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94823E92-F1C1-4DE0-8656-33C8D5ED3766}"/>
            </a:ext>
          </a:extLst>
        </xdr:cNvPr>
        <xdr:cNvSpPr/>
      </xdr:nvSpPr>
      <xdr:spPr>
        <a:xfrm>
          <a:off x="596900" y="22491700"/>
          <a:ext cx="1255889" cy="623005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69</xdr:col>
      <xdr:colOff>553438</xdr:colOff>
      <xdr:row>306</xdr:row>
      <xdr:rowOff>123825</xdr:rowOff>
    </xdr:from>
    <xdr:to>
      <xdr:col>69</xdr:col>
      <xdr:colOff>1888609</xdr:colOff>
      <xdr:row>309</xdr:row>
      <xdr:rowOff>17331</xdr:rowOff>
    </xdr:to>
    <xdr:sp macro="" textlink="">
      <xdr:nvSpPr>
        <xdr:cNvPr id="24" name="Légende : flèche vers la droite 2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4FBF18D6-535D-44CD-ACD8-72A87B9D85B3}"/>
            </a:ext>
          </a:extLst>
        </xdr:cNvPr>
        <xdr:cNvSpPr/>
      </xdr:nvSpPr>
      <xdr:spPr>
        <a:xfrm>
          <a:off x="97222028" y="57873900"/>
          <a:ext cx="1326444" cy="623711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>
    <xdr:from>
      <xdr:col>54</xdr:col>
      <xdr:colOff>1460501</xdr:colOff>
      <xdr:row>534</xdr:row>
      <xdr:rowOff>41275</xdr:rowOff>
    </xdr:from>
    <xdr:to>
      <xdr:col>54</xdr:col>
      <xdr:colOff>2899448</xdr:colOff>
      <xdr:row>537</xdr:row>
      <xdr:rowOff>141117</xdr:rowOff>
    </xdr:to>
    <xdr:sp macro="" textlink="">
      <xdr:nvSpPr>
        <xdr:cNvPr id="28" name="Légende : flèche vers la droite 2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5777D03B-A1B7-46C6-8437-B90CEEA13B56}"/>
            </a:ext>
          </a:extLst>
        </xdr:cNvPr>
        <xdr:cNvSpPr/>
      </xdr:nvSpPr>
      <xdr:spPr>
        <a:xfrm>
          <a:off x="76962001" y="113952338"/>
          <a:ext cx="1438947" cy="647529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  à l'étape 2</a:t>
          </a:r>
        </a:p>
        <a:p>
          <a:pPr algn="l">
            <a:lnSpc>
              <a:spcPts val="1000"/>
            </a:lnSpc>
          </a:pPr>
          <a:r>
            <a:rPr lang="fr-FR" sz="1100" b="1">
              <a:solidFill>
                <a:srgbClr val="FFFF00"/>
              </a:solidFill>
            </a:rPr>
            <a:t>"</a:t>
          </a:r>
          <a:r>
            <a:rPr lang="fr-FR" sz="1100" b="1" baseline="0">
              <a:solidFill>
                <a:srgbClr val="FFFF00"/>
              </a:solidFill>
            </a:rPr>
            <a:t> A</a:t>
          </a:r>
          <a:r>
            <a:rPr lang="fr-FR" sz="1100" b="1">
              <a:solidFill>
                <a:srgbClr val="FFFF00"/>
              </a:solidFill>
            </a:rPr>
            <a:t>nalyse "</a:t>
          </a:r>
        </a:p>
      </xdr:txBody>
    </xdr:sp>
    <xdr:clientData/>
  </xdr:twoCellAnchor>
  <xdr:twoCellAnchor>
    <xdr:from>
      <xdr:col>1</xdr:col>
      <xdr:colOff>3333750</xdr:colOff>
      <xdr:row>83</xdr:row>
      <xdr:rowOff>55561</xdr:rowOff>
    </xdr:from>
    <xdr:to>
      <xdr:col>1</xdr:col>
      <xdr:colOff>4640321</xdr:colOff>
      <xdr:row>86</xdr:row>
      <xdr:rowOff>125127</xdr:rowOff>
    </xdr:to>
    <xdr:sp macro="" textlink="">
      <xdr:nvSpPr>
        <xdr:cNvPr id="29" name="Légende : flèche vers la droite 2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54E0847-C4CD-473E-8FE1-E54523AC7622}"/>
            </a:ext>
          </a:extLst>
        </xdr:cNvPr>
        <xdr:cNvSpPr/>
      </xdr:nvSpPr>
      <xdr:spPr>
        <a:xfrm>
          <a:off x="3929063" y="15493999"/>
          <a:ext cx="1306425" cy="623551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aller à l'étape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2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Analyse "</a:t>
          </a:r>
        </a:p>
      </xdr:txBody>
    </xdr:sp>
    <xdr:clientData/>
  </xdr:twoCellAnchor>
  <xdr:twoCellAnchor>
    <xdr:from>
      <xdr:col>2</xdr:col>
      <xdr:colOff>506413</xdr:colOff>
      <xdr:row>19</xdr:row>
      <xdr:rowOff>182561</xdr:rowOff>
    </xdr:from>
    <xdr:to>
      <xdr:col>6</xdr:col>
      <xdr:colOff>812793</xdr:colOff>
      <xdr:row>27</xdr:row>
      <xdr:rowOff>176224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xmlns="" id="{73126B4A-F162-46E1-840F-EB232BA57B3E}"/>
            </a:ext>
          </a:extLst>
        </xdr:cNvPr>
        <xdr:cNvSpPr txBox="1"/>
      </xdr:nvSpPr>
      <xdr:spPr>
        <a:xfrm>
          <a:off x="7705726" y="3809999"/>
          <a:ext cx="4370380" cy="1533538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2000" b="1">
              <a:solidFill>
                <a:srgbClr val="FFFF00"/>
              </a:solidFill>
            </a:rPr>
            <a:t>attention : pour une navigation plus facile entre</a:t>
          </a:r>
          <a:r>
            <a:rPr lang="fr-FR" sz="2000" b="1" baseline="0">
              <a:solidFill>
                <a:srgbClr val="FFFF00"/>
              </a:solidFill>
            </a:rPr>
            <a:t> les différents tableaux, ne cliquer que sur les  puces  et liens (jaune sur fond rouge)</a:t>
          </a:r>
          <a:endParaRPr lang="fr-FR" sz="2000" b="1">
            <a:solidFill>
              <a:srgbClr val="FFFF00"/>
            </a:solidFill>
          </a:endParaRPr>
        </a:p>
      </xdr:txBody>
    </xdr:sp>
    <xdr:clientData/>
  </xdr:twoCellAnchor>
  <xdr:twoCellAnchor>
    <xdr:from>
      <xdr:col>59</xdr:col>
      <xdr:colOff>547687</xdr:colOff>
      <xdr:row>542</xdr:row>
      <xdr:rowOff>333376</xdr:rowOff>
    </xdr:from>
    <xdr:to>
      <xdr:col>60</xdr:col>
      <xdr:colOff>1382465</xdr:colOff>
      <xdr:row>545</xdr:row>
      <xdr:rowOff>123554</xdr:rowOff>
    </xdr:to>
    <xdr:sp macro="" textlink="">
      <xdr:nvSpPr>
        <xdr:cNvPr id="30" name="Rectangle avec flèche vers la gauch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EDF65E6F-DD4A-4428-9F55-CDBE684F6D46}"/>
            </a:ext>
          </a:extLst>
        </xdr:cNvPr>
        <xdr:cNvSpPr/>
      </xdr:nvSpPr>
      <xdr:spPr>
        <a:xfrm>
          <a:off x="84939187" y="116173251"/>
          <a:ext cx="1850778" cy="512491"/>
        </a:xfrm>
        <a:prstGeom prst="leftArrowCallout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 b="1">
              <a:solidFill>
                <a:srgbClr val="FFFF00"/>
              </a:solidFill>
            </a:rPr>
            <a:t>voir le récapitulatif</a:t>
          </a:r>
        </a:p>
      </xdr:txBody>
    </xdr:sp>
    <xdr:clientData/>
  </xdr:twoCellAnchor>
  <xdr:twoCellAnchor>
    <xdr:from>
      <xdr:col>7</xdr:col>
      <xdr:colOff>206375</xdr:colOff>
      <xdr:row>250</xdr:row>
      <xdr:rowOff>222250</xdr:rowOff>
    </xdr:from>
    <xdr:to>
      <xdr:col>8</xdr:col>
      <xdr:colOff>31749</xdr:colOff>
      <xdr:row>254</xdr:row>
      <xdr:rowOff>1464</xdr:rowOff>
    </xdr:to>
    <xdr:sp macro="" textlink="">
      <xdr:nvSpPr>
        <xdr:cNvPr id="31" name="Légende : flèche vers la droite 2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5369C54-754A-4D19-A142-588AAAEAD7EA}"/>
            </a:ext>
          </a:extLst>
        </xdr:cNvPr>
        <xdr:cNvSpPr/>
      </xdr:nvSpPr>
      <xdr:spPr>
        <a:xfrm>
          <a:off x="12533313" y="46513750"/>
          <a:ext cx="1619249" cy="620589"/>
        </a:xfrm>
        <a:prstGeom prst="rightArrowCallout">
          <a:avLst>
            <a:gd name="adj1" fmla="val 25000"/>
            <a:gd name="adj2" fmla="val 21591"/>
            <a:gd name="adj3" fmla="val 25000"/>
            <a:gd name="adj4" fmla="val 64977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r-FR" sz="1100" b="1">
              <a:solidFill>
                <a:srgbClr val="FFFF00"/>
              </a:solidFill>
            </a:rPr>
            <a:t>Retour</a:t>
          </a:r>
          <a:r>
            <a:rPr lang="fr-FR" sz="1100" b="1" baseline="0">
              <a:solidFill>
                <a:srgbClr val="FFFF00"/>
              </a:solidFill>
            </a:rPr>
            <a:t> </a:t>
          </a:r>
          <a:r>
            <a:rPr lang="fr-FR" sz="1100" b="1">
              <a:solidFill>
                <a:srgbClr val="FFFF00"/>
              </a:solidFill>
            </a:rPr>
            <a:t> à l'étape 3</a:t>
          </a:r>
        </a:p>
        <a:p>
          <a:pPr algn="l">
            <a:lnSpc>
              <a:spcPts val="1100"/>
            </a:lnSpc>
          </a:pPr>
          <a:r>
            <a:rPr lang="fr-FR" sz="1100" b="1">
              <a:solidFill>
                <a:srgbClr val="FFFF00"/>
              </a:solidFill>
            </a:rPr>
            <a:t>" Pilotage "</a:t>
          </a:r>
        </a:p>
      </xdr:txBody>
    </xdr:sp>
    <xdr:clientData/>
  </xdr:twoCellAnchor>
  <xdr:twoCellAnchor editAs="oneCell">
    <xdr:from>
      <xdr:col>1</xdr:col>
      <xdr:colOff>6151563</xdr:colOff>
      <xdr:row>115</xdr:row>
      <xdr:rowOff>39687</xdr:rowOff>
    </xdr:from>
    <xdr:to>
      <xdr:col>7</xdr:col>
      <xdr:colOff>904875</xdr:colOff>
      <xdr:row>129</xdr:row>
      <xdr:rowOff>116559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xmlns="" id="{143AEBF5-A8ED-4808-BA98-6711F8963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876" y="21669375"/>
          <a:ext cx="6262687" cy="2632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362797</xdr:colOff>
      <xdr:row>49</xdr:row>
      <xdr:rowOff>19049</xdr:rowOff>
    </xdr:from>
    <xdr:to>
      <xdr:col>78</xdr:col>
      <xdr:colOff>173360</xdr:colOff>
      <xdr:row>51</xdr:row>
      <xdr:rowOff>115812</xdr:rowOff>
    </xdr:to>
    <xdr:sp macro="" textlink="">
      <xdr:nvSpPr>
        <xdr:cNvPr id="2" name="Rectangle avec flèche vers la gauch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2684DDC-3F05-47AB-A8AC-95E7D92E8696}"/>
            </a:ext>
          </a:extLst>
        </xdr:cNvPr>
        <xdr:cNvSpPr/>
      </xdr:nvSpPr>
      <xdr:spPr>
        <a:xfrm>
          <a:off x="112135497" y="74123549"/>
          <a:ext cx="1671113" cy="56666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Haut du tableau :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75</xdr:col>
      <xdr:colOff>359622</xdr:colOff>
      <xdr:row>17</xdr:row>
      <xdr:rowOff>37042</xdr:rowOff>
    </xdr:from>
    <xdr:to>
      <xdr:col>77</xdr:col>
      <xdr:colOff>662934</xdr:colOff>
      <xdr:row>19</xdr:row>
      <xdr:rowOff>159135</xdr:rowOff>
    </xdr:to>
    <xdr:sp macro="" textlink="">
      <xdr:nvSpPr>
        <xdr:cNvPr id="3" name="Rectangle avec flèche vers la gauche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D5A0FDF-20A0-443A-8BFA-4E0EFA1B2E4A}"/>
            </a:ext>
          </a:extLst>
        </xdr:cNvPr>
        <xdr:cNvSpPr/>
      </xdr:nvSpPr>
      <xdr:spPr>
        <a:xfrm>
          <a:off x="112132322" y="64292692"/>
          <a:ext cx="1414562" cy="725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>
            <a:lnSpc>
              <a:spcPts val="1100"/>
            </a:lnSpc>
          </a:pPr>
          <a:r>
            <a:rPr lang="fr-FR" sz="1100"/>
            <a:t>Haut du tableau :</a:t>
          </a:r>
        </a:p>
        <a:p>
          <a:pPr algn="ctr">
            <a:lnSpc>
              <a:spcPts val="1100"/>
            </a:lnSpc>
          </a:pPr>
          <a:r>
            <a:rPr lang="fr-FR" sz="1100"/>
            <a:t>cliquer dessus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71120</xdr:colOff>
      <xdr:row>10</xdr:row>
      <xdr:rowOff>172720</xdr:rowOff>
    </xdr:from>
    <xdr:to>
      <xdr:col>6</xdr:col>
      <xdr:colOff>1198732</xdr:colOff>
      <xdr:row>14</xdr:row>
      <xdr:rowOff>432490</xdr:rowOff>
    </xdr:to>
    <xdr:sp macro="" textlink="">
      <xdr:nvSpPr>
        <xdr:cNvPr id="2" name="WordArt 1" descr="En cours">
          <a:extLst>
            <a:ext uri="{FF2B5EF4-FFF2-40B4-BE49-F238E27FC236}">
              <a16:creationId xmlns:a16="http://schemas.microsoft.com/office/drawing/2014/main" xmlns="" id="{E8E06871-E052-44C6-BD1F-81C1E4DB40B5}"/>
            </a:ext>
          </a:extLst>
        </xdr:cNvPr>
        <xdr:cNvSpPr>
          <a:spLocks noChangeAspect="1" noChangeArrowheads="1" noChangeShapeType="1" noTextEdit="1"/>
        </xdr:cNvSpPr>
      </xdr:nvSpPr>
      <xdr:spPr bwMode="auto">
        <a:xfrm rot="21072916">
          <a:off x="1063625" y="4206875"/>
          <a:ext cx="12527920" cy="2592631"/>
        </a:xfrm>
        <a:prstGeom prst="rect">
          <a:avLst/>
        </a:prstGeom>
        <a:noFill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fr-FR" sz="3600" b="1" i="1" kern="10" cap="none" spc="0">
              <a:ln w="127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Arial Black"/>
            </a:rPr>
            <a:t>exemple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8</xdr:col>
      <xdr:colOff>590550</xdr:colOff>
      <xdr:row>18</xdr:row>
      <xdr:rowOff>165100</xdr:rowOff>
    </xdr:to>
    <xdr:pic>
      <xdr:nvPicPr>
        <xdr:cNvPr id="19964" name="Picture 1">
          <a:extLst>
            <a:ext uri="{FF2B5EF4-FFF2-40B4-BE49-F238E27FC236}">
              <a16:creationId xmlns:a16="http://schemas.microsoft.com/office/drawing/2014/main" xmlns="" id="{7CA6FA26-3519-4E8C-AE9B-BFCC508CE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1600" y="234950"/>
          <a:ext cx="2387600" cy="330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361950</xdr:colOff>
      <xdr:row>18</xdr:row>
      <xdr:rowOff>25400</xdr:rowOff>
    </xdr:from>
    <xdr:to>
      <xdr:col>17</xdr:col>
      <xdr:colOff>57150</xdr:colOff>
      <xdr:row>30</xdr:row>
      <xdr:rowOff>25400</xdr:rowOff>
    </xdr:to>
    <xdr:pic>
      <xdr:nvPicPr>
        <xdr:cNvPr id="19965" name="Picture 2">
          <a:extLst>
            <a:ext uri="{FF2B5EF4-FFF2-40B4-BE49-F238E27FC236}">
              <a16:creationId xmlns:a16="http://schemas.microsoft.com/office/drawing/2014/main" xmlns="" id="{5DDF73A7-554B-4EBE-8E0D-420C0EF02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0" y="3403600"/>
          <a:ext cx="50292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46</xdr:row>
      <xdr:rowOff>78317</xdr:rowOff>
    </xdr:from>
    <xdr:to>
      <xdr:col>9</xdr:col>
      <xdr:colOff>438705</xdr:colOff>
      <xdr:row>48</xdr:row>
      <xdr:rowOff>127251</xdr:rowOff>
    </xdr:to>
    <xdr:sp macro="" textlink="">
      <xdr:nvSpPr>
        <xdr:cNvPr id="7" name="Rectangle avec flèche vers la gauch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BF490AA2-AC52-4C60-8AA0-C6A7B2E65421}"/>
            </a:ext>
          </a:extLst>
        </xdr:cNvPr>
        <xdr:cNvSpPr/>
      </xdr:nvSpPr>
      <xdr:spPr>
        <a:xfrm>
          <a:off x="12805833" y="10244667"/>
          <a:ext cx="1643063" cy="460375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 editAs="oneCell">
    <xdr:from>
      <xdr:col>1</xdr:col>
      <xdr:colOff>165100</xdr:colOff>
      <xdr:row>2</xdr:row>
      <xdr:rowOff>165100</xdr:rowOff>
    </xdr:from>
    <xdr:to>
      <xdr:col>1</xdr:col>
      <xdr:colOff>2813050</xdr:colOff>
      <xdr:row>10</xdr:row>
      <xdr:rowOff>165100</xdr:rowOff>
    </xdr:to>
    <xdr:pic>
      <xdr:nvPicPr>
        <xdr:cNvPr id="73545" name="Image 7" descr="G:\IOMEGA\Antenne Régionale\Logo ARLIN\ARLINsudouest-Q-Guadeloupe.jpg">
          <a:extLst>
            <a:ext uri="{FF2B5EF4-FFF2-40B4-BE49-F238E27FC236}">
              <a16:creationId xmlns:a16="http://schemas.microsoft.com/office/drawing/2014/main" xmlns="" id="{A2802444-524A-450B-88CA-4F3523796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" y="533400"/>
          <a:ext cx="26479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14</xdr:row>
      <xdr:rowOff>120650</xdr:rowOff>
    </xdr:from>
    <xdr:to>
      <xdr:col>7</xdr:col>
      <xdr:colOff>241300</xdr:colOff>
      <xdr:row>26</xdr:row>
      <xdr:rowOff>146050</xdr:rowOff>
    </xdr:to>
    <xdr:pic>
      <xdr:nvPicPr>
        <xdr:cNvPr id="73546" name="Picture 6">
          <a:extLst>
            <a:ext uri="{FF2B5EF4-FFF2-40B4-BE49-F238E27FC236}">
              <a16:creationId xmlns:a16="http://schemas.microsoft.com/office/drawing/2014/main" xmlns="" id="{77866A45-DC50-4074-8DBC-79726DDE0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8050" y="2819400"/>
          <a:ext cx="1905000" cy="229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56</xdr:row>
      <xdr:rowOff>19050</xdr:rowOff>
    </xdr:from>
    <xdr:to>
      <xdr:col>9</xdr:col>
      <xdr:colOff>19050</xdr:colOff>
      <xdr:row>69</xdr:row>
      <xdr:rowOff>0</xdr:rowOff>
    </xdr:to>
    <xdr:pic>
      <xdr:nvPicPr>
        <xdr:cNvPr id="73547" name="Picture 1">
          <a:extLst>
            <a:ext uri="{FF2B5EF4-FFF2-40B4-BE49-F238E27FC236}">
              <a16:creationId xmlns:a16="http://schemas.microsoft.com/office/drawing/2014/main" xmlns="" id="{1AC6CB29-724F-4ABA-8C50-B4B090881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7900" y="11595100"/>
          <a:ext cx="5975350" cy="313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679291</xdr:colOff>
      <xdr:row>31</xdr:row>
      <xdr:rowOff>76200</xdr:rowOff>
    </xdr:from>
    <xdr:to>
      <xdr:col>32</xdr:col>
      <xdr:colOff>32678</xdr:colOff>
      <xdr:row>33</xdr:row>
      <xdr:rowOff>124038</xdr:rowOff>
    </xdr:to>
    <xdr:sp macro="" textlink="">
      <xdr:nvSpPr>
        <xdr:cNvPr id="15" name="Rectangle avec flèche vers la gauch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30E5C14B-45B0-466E-A636-753D98AE97AB}"/>
            </a:ext>
          </a:extLst>
        </xdr:cNvPr>
        <xdr:cNvSpPr/>
      </xdr:nvSpPr>
      <xdr:spPr>
        <a:xfrm>
          <a:off x="50161031" y="6400800"/>
          <a:ext cx="1647825" cy="47625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cliquer dessus</a:t>
          </a:r>
        </a:p>
      </xdr:txBody>
    </xdr:sp>
    <xdr:clientData/>
  </xdr:twoCellAnchor>
  <xdr:twoCellAnchor>
    <xdr:from>
      <xdr:col>19</xdr:col>
      <xdr:colOff>0</xdr:colOff>
      <xdr:row>38</xdr:row>
      <xdr:rowOff>0</xdr:rowOff>
    </xdr:from>
    <xdr:to>
      <xdr:col>19</xdr:col>
      <xdr:colOff>1740549</xdr:colOff>
      <xdr:row>40</xdr:row>
      <xdr:rowOff>57327</xdr:rowOff>
    </xdr:to>
    <xdr:sp macro="" textlink="">
      <xdr:nvSpPr>
        <xdr:cNvPr id="16" name="Rectangle avec flèche vers la gauch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2868CA24-CCCC-4764-B47C-2AA994394F07}"/>
            </a:ext>
          </a:extLst>
        </xdr:cNvPr>
        <xdr:cNvSpPr/>
      </xdr:nvSpPr>
      <xdr:spPr>
        <a:xfrm>
          <a:off x="29898975" y="8448675"/>
          <a:ext cx="1643063" cy="4572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cliquer dessus</a:t>
          </a:r>
        </a:p>
      </xdr:txBody>
    </xdr:sp>
    <xdr:clientData/>
  </xdr:twoCellAnchor>
  <xdr:twoCellAnchor editAs="oneCell">
    <xdr:from>
      <xdr:col>4</xdr:col>
      <xdr:colOff>571500</xdr:colOff>
      <xdr:row>13</xdr:row>
      <xdr:rowOff>101600</xdr:rowOff>
    </xdr:from>
    <xdr:to>
      <xdr:col>8</xdr:col>
      <xdr:colOff>609600</xdr:colOff>
      <xdr:row>27</xdr:row>
      <xdr:rowOff>95250</xdr:rowOff>
    </xdr:to>
    <xdr:pic>
      <xdr:nvPicPr>
        <xdr:cNvPr id="73550" name="Image 15">
          <a:extLst>
            <a:ext uri="{FF2B5EF4-FFF2-40B4-BE49-F238E27FC236}">
              <a16:creationId xmlns:a16="http://schemas.microsoft.com/office/drawing/2014/main" xmlns="" id="{39A65883-719F-4ACE-B5D6-8C3ECCEAD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0350" y="2609850"/>
          <a:ext cx="4718050" cy="264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59531</xdr:colOff>
      <xdr:row>14</xdr:row>
      <xdr:rowOff>35718</xdr:rowOff>
    </xdr:from>
    <xdr:to>
      <xdr:col>5</xdr:col>
      <xdr:colOff>644304</xdr:colOff>
      <xdr:row>16</xdr:row>
      <xdr:rowOff>35718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xmlns="" id="{6D61A41E-11B9-4A61-A55E-B5542041B186}"/>
            </a:ext>
          </a:extLst>
        </xdr:cNvPr>
        <xdr:cNvSpPr/>
      </xdr:nvSpPr>
      <xdr:spPr>
        <a:xfrm>
          <a:off x="9079706" y="3007518"/>
          <a:ext cx="571500" cy="3905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1</xdr:col>
      <xdr:colOff>2131219</xdr:colOff>
      <xdr:row>57</xdr:row>
      <xdr:rowOff>346869</xdr:rowOff>
    </xdr:from>
    <xdr:to>
      <xdr:col>1</xdr:col>
      <xdr:colOff>3848761</xdr:colOff>
      <xdr:row>58</xdr:row>
      <xdr:rowOff>219012</xdr:rowOff>
    </xdr:to>
    <xdr:sp macro="" textlink="">
      <xdr:nvSpPr>
        <xdr:cNvPr id="22" name="Rectangle avec flèche vers la gauch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F545426-C733-410A-8B8B-1C802116CBF7}"/>
            </a:ext>
          </a:extLst>
        </xdr:cNvPr>
        <xdr:cNvSpPr/>
      </xdr:nvSpPr>
      <xdr:spPr>
        <a:xfrm>
          <a:off x="2464594" y="12723019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4</xdr:col>
      <xdr:colOff>665003</xdr:colOff>
      <xdr:row>58</xdr:row>
      <xdr:rowOff>75882</xdr:rowOff>
    </xdr:from>
    <xdr:to>
      <xdr:col>8</xdr:col>
      <xdr:colOff>612907</xdr:colOff>
      <xdr:row>68</xdr:row>
      <xdr:rowOff>17487</xdr:rowOff>
    </xdr:to>
    <xdr:cxnSp macro="">
      <xdr:nvCxnSpPr>
        <xdr:cNvPr id="24" name="Connecteur droit 23">
          <a:extLst>
            <a:ext uri="{FF2B5EF4-FFF2-40B4-BE49-F238E27FC236}">
              <a16:creationId xmlns:a16="http://schemas.microsoft.com/office/drawing/2014/main" xmlns="" id="{6C8969AB-43CB-4196-8776-CD5339887ED1}"/>
            </a:ext>
          </a:extLst>
        </xdr:cNvPr>
        <xdr:cNvCxnSpPr/>
      </xdr:nvCxnSpPr>
      <xdr:spPr>
        <a:xfrm>
          <a:off x="8917781" y="12918281"/>
          <a:ext cx="4441032" cy="24288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679291</xdr:colOff>
      <xdr:row>31</xdr:row>
      <xdr:rowOff>76200</xdr:rowOff>
    </xdr:from>
    <xdr:to>
      <xdr:col>32</xdr:col>
      <xdr:colOff>32678</xdr:colOff>
      <xdr:row>33</xdr:row>
      <xdr:rowOff>124038</xdr:rowOff>
    </xdr:to>
    <xdr:sp macro="" textlink="">
      <xdr:nvSpPr>
        <xdr:cNvPr id="26" name="Rectangle avec flèche vers la gauche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3ECD1F51-6483-4098-9E1F-7DC6A21F1BDD}"/>
            </a:ext>
          </a:extLst>
        </xdr:cNvPr>
        <xdr:cNvSpPr/>
      </xdr:nvSpPr>
      <xdr:spPr>
        <a:xfrm>
          <a:off x="50161031" y="6400800"/>
          <a:ext cx="1647825" cy="47625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cliquer dessus</a:t>
          </a:r>
        </a:p>
      </xdr:txBody>
    </xdr:sp>
    <xdr:clientData/>
  </xdr:twoCellAnchor>
  <xdr:twoCellAnchor>
    <xdr:from>
      <xdr:col>19</xdr:col>
      <xdr:colOff>0</xdr:colOff>
      <xdr:row>38</xdr:row>
      <xdr:rowOff>0</xdr:rowOff>
    </xdr:from>
    <xdr:to>
      <xdr:col>19</xdr:col>
      <xdr:colOff>1740549</xdr:colOff>
      <xdr:row>40</xdr:row>
      <xdr:rowOff>57327</xdr:rowOff>
    </xdr:to>
    <xdr:sp macro="" textlink="">
      <xdr:nvSpPr>
        <xdr:cNvPr id="27" name="Rectangle avec flèche vers la gauche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8B3C4EB1-005A-4FFB-AE2B-625EAAC728F5}"/>
            </a:ext>
          </a:extLst>
        </xdr:cNvPr>
        <xdr:cNvSpPr/>
      </xdr:nvSpPr>
      <xdr:spPr>
        <a:xfrm>
          <a:off x="29898975" y="8448675"/>
          <a:ext cx="1643063" cy="4572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cliquer dessus</a:t>
          </a:r>
        </a:p>
      </xdr:txBody>
    </xdr:sp>
    <xdr:clientData/>
  </xdr:twoCellAnchor>
  <xdr:twoCellAnchor editAs="oneCell">
    <xdr:from>
      <xdr:col>4</xdr:col>
      <xdr:colOff>571500</xdr:colOff>
      <xdr:row>15</xdr:row>
      <xdr:rowOff>95250</xdr:rowOff>
    </xdr:from>
    <xdr:to>
      <xdr:col>8</xdr:col>
      <xdr:colOff>609600</xdr:colOff>
      <xdr:row>29</xdr:row>
      <xdr:rowOff>101600</xdr:rowOff>
    </xdr:to>
    <xdr:pic>
      <xdr:nvPicPr>
        <xdr:cNvPr id="73556" name="Image 15">
          <a:extLst>
            <a:ext uri="{FF2B5EF4-FFF2-40B4-BE49-F238E27FC236}">
              <a16:creationId xmlns:a16="http://schemas.microsoft.com/office/drawing/2014/main" xmlns="" id="{31659683-0B9E-4F5A-A70E-E8F76EDE4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0350" y="2984500"/>
          <a:ext cx="4718050" cy="264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457200</xdr:colOff>
      <xdr:row>4</xdr:row>
      <xdr:rowOff>25400</xdr:rowOff>
    </xdr:from>
    <xdr:to>
      <xdr:col>7</xdr:col>
      <xdr:colOff>1746250</xdr:colOff>
      <xdr:row>16</xdr:row>
      <xdr:rowOff>107950</xdr:rowOff>
    </xdr:to>
    <xdr:pic>
      <xdr:nvPicPr>
        <xdr:cNvPr id="73557" name="Picture 6">
          <a:extLst>
            <a:ext uri="{FF2B5EF4-FFF2-40B4-BE49-F238E27FC236}">
              <a16:creationId xmlns:a16="http://schemas.microsoft.com/office/drawing/2014/main" xmlns="" id="{8E38126C-F891-417E-8302-14F3040AC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8050" y="857250"/>
          <a:ext cx="340995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59531</xdr:colOff>
      <xdr:row>16</xdr:row>
      <xdr:rowOff>57140</xdr:rowOff>
    </xdr:from>
    <xdr:to>
      <xdr:col>5</xdr:col>
      <xdr:colOff>644304</xdr:colOff>
      <xdr:row>18</xdr:row>
      <xdr:rowOff>70743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xmlns="" id="{B7AA6AD8-146D-46F1-8225-07514B68130A}"/>
            </a:ext>
          </a:extLst>
        </xdr:cNvPr>
        <xdr:cNvSpPr/>
      </xdr:nvSpPr>
      <xdr:spPr>
        <a:xfrm>
          <a:off x="9084469" y="3274209"/>
          <a:ext cx="571500" cy="39290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1</xdr:col>
      <xdr:colOff>2131219</xdr:colOff>
      <xdr:row>57</xdr:row>
      <xdr:rowOff>346869</xdr:rowOff>
    </xdr:from>
    <xdr:to>
      <xdr:col>1</xdr:col>
      <xdr:colOff>3848761</xdr:colOff>
      <xdr:row>58</xdr:row>
      <xdr:rowOff>219012</xdr:rowOff>
    </xdr:to>
    <xdr:sp macro="" textlink="">
      <xdr:nvSpPr>
        <xdr:cNvPr id="33" name="Rectangle avec flèche vers la gauche 3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70BF858A-2453-412A-9D88-E78AA68844D9}"/>
            </a:ext>
          </a:extLst>
        </xdr:cNvPr>
        <xdr:cNvSpPr/>
      </xdr:nvSpPr>
      <xdr:spPr>
        <a:xfrm>
          <a:off x="2464594" y="12723019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0</xdr:col>
      <xdr:colOff>0</xdr:colOff>
      <xdr:row>54</xdr:row>
      <xdr:rowOff>151553</xdr:rowOff>
    </xdr:from>
    <xdr:to>
      <xdr:col>3</xdr:col>
      <xdr:colOff>19526</xdr:colOff>
      <xdr:row>60</xdr:row>
      <xdr:rowOff>156717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xmlns="" id="{F14D9B7C-5791-42E0-8FF0-01625022FC22}"/>
            </a:ext>
          </a:extLst>
        </xdr:cNvPr>
        <xdr:cNvSpPr/>
      </xdr:nvSpPr>
      <xdr:spPr>
        <a:xfrm>
          <a:off x="0" y="11769989"/>
          <a:ext cx="7512844" cy="1817688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3</xdr:col>
      <xdr:colOff>268816</xdr:colOff>
      <xdr:row>11</xdr:row>
      <xdr:rowOff>78653</xdr:rowOff>
    </xdr:to>
    <xdr:sp macro="" textlink="">
      <xdr:nvSpPr>
        <xdr:cNvPr id="35" name="Vague 34">
          <a:extLst>
            <a:ext uri="{FF2B5EF4-FFF2-40B4-BE49-F238E27FC236}">
              <a16:creationId xmlns:a16="http://schemas.microsoft.com/office/drawing/2014/main" xmlns="" id="{1FF2EB7C-E928-4DC4-A59A-52CF83D7770C}"/>
            </a:ext>
          </a:extLst>
        </xdr:cNvPr>
        <xdr:cNvSpPr/>
      </xdr:nvSpPr>
      <xdr:spPr>
        <a:xfrm>
          <a:off x="6738938" y="1619250"/>
          <a:ext cx="1035844" cy="631031"/>
        </a:xfrm>
        <a:prstGeom prst="wav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800" b="1">
              <a:solidFill>
                <a:srgbClr val="FFFF00"/>
              </a:solidFill>
            </a:rPr>
            <a:t>CREX 2</a:t>
          </a:r>
        </a:p>
      </xdr:txBody>
    </xdr:sp>
    <xdr:clientData/>
  </xdr:twoCellAnchor>
  <xdr:twoCellAnchor editAs="oneCell">
    <xdr:from>
      <xdr:col>7</xdr:col>
      <xdr:colOff>190500</xdr:colOff>
      <xdr:row>33</xdr:row>
      <xdr:rowOff>165100</xdr:rowOff>
    </xdr:from>
    <xdr:to>
      <xdr:col>9</xdr:col>
      <xdr:colOff>2006600</xdr:colOff>
      <xdr:row>45</xdr:row>
      <xdr:rowOff>114300</xdr:rowOff>
    </xdr:to>
    <xdr:pic>
      <xdr:nvPicPr>
        <xdr:cNvPr id="73562" name="Picture 477">
          <a:extLst>
            <a:ext uri="{FF2B5EF4-FFF2-40B4-BE49-F238E27FC236}">
              <a16:creationId xmlns:a16="http://schemas.microsoft.com/office/drawing/2014/main" xmlns="" id="{12E3CC2E-BACC-450E-B414-75E18648D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52250" y="6527800"/>
          <a:ext cx="4908550" cy="298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702786</xdr:colOff>
      <xdr:row>31</xdr:row>
      <xdr:rowOff>76200</xdr:rowOff>
    </xdr:from>
    <xdr:to>
      <xdr:col>32</xdr:col>
      <xdr:colOff>23131</xdr:colOff>
      <xdr:row>33</xdr:row>
      <xdr:rowOff>124038</xdr:rowOff>
    </xdr:to>
    <xdr:sp macro="" textlink="">
      <xdr:nvSpPr>
        <xdr:cNvPr id="28" name="Rectangle avec flèche vers la gauche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9FBF2DF-DB08-4C0F-A0A9-0CB871D8ED32}"/>
            </a:ext>
          </a:extLst>
        </xdr:cNvPr>
        <xdr:cNvSpPr/>
      </xdr:nvSpPr>
      <xdr:spPr>
        <a:xfrm>
          <a:off x="50161031" y="6400800"/>
          <a:ext cx="1647825" cy="47625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cliquer dessus</a:t>
          </a:r>
        </a:p>
      </xdr:txBody>
    </xdr:sp>
    <xdr:clientData/>
  </xdr:twoCellAnchor>
  <xdr:twoCellAnchor>
    <xdr:from>
      <xdr:col>19</xdr:col>
      <xdr:colOff>0</xdr:colOff>
      <xdr:row>38</xdr:row>
      <xdr:rowOff>0</xdr:rowOff>
    </xdr:from>
    <xdr:to>
      <xdr:col>19</xdr:col>
      <xdr:colOff>1726682</xdr:colOff>
      <xdr:row>40</xdr:row>
      <xdr:rowOff>57327</xdr:rowOff>
    </xdr:to>
    <xdr:sp macro="" textlink="">
      <xdr:nvSpPr>
        <xdr:cNvPr id="29" name="Rectangle avec flèche vers la gauche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DE1583B2-9145-442B-A07E-260F2DB601C1}"/>
            </a:ext>
          </a:extLst>
        </xdr:cNvPr>
        <xdr:cNvSpPr/>
      </xdr:nvSpPr>
      <xdr:spPr>
        <a:xfrm>
          <a:off x="29898975" y="8448675"/>
          <a:ext cx="1643063" cy="4572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cliquer dessus</a:t>
          </a:r>
        </a:p>
      </xdr:txBody>
    </xdr:sp>
    <xdr:clientData/>
  </xdr:twoCellAnchor>
  <xdr:twoCellAnchor>
    <xdr:from>
      <xdr:col>8</xdr:col>
      <xdr:colOff>0</xdr:colOff>
      <xdr:row>47</xdr:row>
      <xdr:rowOff>0</xdr:rowOff>
    </xdr:from>
    <xdr:to>
      <xdr:col>9</xdr:col>
      <xdr:colOff>423398</xdr:colOff>
      <xdr:row>49</xdr:row>
      <xdr:rowOff>40127</xdr:rowOff>
    </xdr:to>
    <xdr:sp macro="" textlink="">
      <xdr:nvSpPr>
        <xdr:cNvPr id="30" name="Rectangle avec flèche vers la gauch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11BE9B29-568D-461C-A10E-4615F80C21AC}"/>
            </a:ext>
          </a:extLst>
        </xdr:cNvPr>
        <xdr:cNvSpPr/>
      </xdr:nvSpPr>
      <xdr:spPr>
        <a:xfrm>
          <a:off x="12801600" y="10325100"/>
          <a:ext cx="1643063" cy="4572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 editAs="oneCell">
    <xdr:from>
      <xdr:col>1</xdr:col>
      <xdr:colOff>1403350</xdr:colOff>
      <xdr:row>3</xdr:row>
      <xdr:rowOff>177800</xdr:rowOff>
    </xdr:from>
    <xdr:to>
      <xdr:col>1</xdr:col>
      <xdr:colOff>1403350</xdr:colOff>
      <xdr:row>11</xdr:row>
      <xdr:rowOff>165100</xdr:rowOff>
    </xdr:to>
    <xdr:pic>
      <xdr:nvPicPr>
        <xdr:cNvPr id="69603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8032EDFA-66DD-4648-91A9-5299F9184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200" y="736600"/>
          <a:ext cx="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67151</xdr:colOff>
      <xdr:row>14</xdr:row>
      <xdr:rowOff>35718</xdr:rowOff>
    </xdr:from>
    <xdr:to>
      <xdr:col>5</xdr:col>
      <xdr:colOff>642338</xdr:colOff>
      <xdr:row>16</xdr:row>
      <xdr:rowOff>35718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xmlns="" id="{1978EEA1-659F-4BAF-8B2C-601856B85CEC}"/>
            </a:ext>
          </a:extLst>
        </xdr:cNvPr>
        <xdr:cNvSpPr/>
      </xdr:nvSpPr>
      <xdr:spPr>
        <a:xfrm>
          <a:off x="9079706" y="3007518"/>
          <a:ext cx="571500" cy="3905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1</xdr:col>
      <xdr:colOff>2131219</xdr:colOff>
      <xdr:row>57</xdr:row>
      <xdr:rowOff>346869</xdr:rowOff>
    </xdr:from>
    <xdr:to>
      <xdr:col>1</xdr:col>
      <xdr:colOff>3842456</xdr:colOff>
      <xdr:row>58</xdr:row>
      <xdr:rowOff>219012</xdr:rowOff>
    </xdr:to>
    <xdr:sp macro="" textlink="">
      <xdr:nvSpPr>
        <xdr:cNvPr id="35" name="Rectangle avec flèche vers la gauche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A6B7E27A-803D-4134-AF92-F0A57367B19C}"/>
            </a:ext>
          </a:extLst>
        </xdr:cNvPr>
        <xdr:cNvSpPr/>
      </xdr:nvSpPr>
      <xdr:spPr>
        <a:xfrm>
          <a:off x="2464594" y="12723019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 editAs="oneCell">
    <xdr:from>
      <xdr:col>4</xdr:col>
      <xdr:colOff>50800</xdr:colOff>
      <xdr:row>55</xdr:row>
      <xdr:rowOff>184150</xdr:rowOff>
    </xdr:from>
    <xdr:to>
      <xdr:col>9</xdr:col>
      <xdr:colOff>19050</xdr:colOff>
      <xdr:row>68</xdr:row>
      <xdr:rowOff>139700</xdr:rowOff>
    </xdr:to>
    <xdr:pic>
      <xdr:nvPicPr>
        <xdr:cNvPr id="69606" name="Picture 1">
          <a:extLst>
            <a:ext uri="{FF2B5EF4-FFF2-40B4-BE49-F238E27FC236}">
              <a16:creationId xmlns:a16="http://schemas.microsoft.com/office/drawing/2014/main" xmlns="" id="{25D210D0-1962-49DC-B1BA-E28B88F12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54900" y="11557000"/>
          <a:ext cx="594360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170346</xdr:colOff>
      <xdr:row>58</xdr:row>
      <xdr:rowOff>94440</xdr:rowOff>
    </xdr:from>
    <xdr:to>
      <xdr:col>8</xdr:col>
      <xdr:colOff>759648</xdr:colOff>
      <xdr:row>66</xdr:row>
      <xdr:rowOff>144797</xdr:rowOff>
    </xdr:to>
    <xdr:cxnSp macro="">
      <xdr:nvCxnSpPr>
        <xdr:cNvPr id="37" name="Connecteur droit 36">
          <a:extLst>
            <a:ext uri="{FF2B5EF4-FFF2-40B4-BE49-F238E27FC236}">
              <a16:creationId xmlns:a16="http://schemas.microsoft.com/office/drawing/2014/main" xmlns="" id="{6BFA6C84-5537-4F06-A2AA-B1F30D4E8992}"/>
            </a:ext>
          </a:extLst>
        </xdr:cNvPr>
        <xdr:cNvCxnSpPr/>
      </xdr:nvCxnSpPr>
      <xdr:spPr>
        <a:xfrm>
          <a:off x="8072445" y="12953984"/>
          <a:ext cx="4333868" cy="2107422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702786</xdr:colOff>
      <xdr:row>31</xdr:row>
      <xdr:rowOff>76200</xdr:rowOff>
    </xdr:from>
    <xdr:to>
      <xdr:col>32</xdr:col>
      <xdr:colOff>23131</xdr:colOff>
      <xdr:row>33</xdr:row>
      <xdr:rowOff>124038</xdr:rowOff>
    </xdr:to>
    <xdr:sp macro="" textlink="">
      <xdr:nvSpPr>
        <xdr:cNvPr id="39" name="Rectangle avec flèche vers la gauche 3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769BEE1-CE89-4AD1-A916-8897A0B4BE55}"/>
            </a:ext>
          </a:extLst>
        </xdr:cNvPr>
        <xdr:cNvSpPr/>
      </xdr:nvSpPr>
      <xdr:spPr>
        <a:xfrm>
          <a:off x="50161031" y="6400800"/>
          <a:ext cx="1647825" cy="47625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cliquer dessus</a:t>
          </a:r>
        </a:p>
      </xdr:txBody>
    </xdr:sp>
    <xdr:clientData/>
  </xdr:twoCellAnchor>
  <xdr:twoCellAnchor>
    <xdr:from>
      <xdr:col>19</xdr:col>
      <xdr:colOff>0</xdr:colOff>
      <xdr:row>38</xdr:row>
      <xdr:rowOff>0</xdr:rowOff>
    </xdr:from>
    <xdr:to>
      <xdr:col>19</xdr:col>
      <xdr:colOff>1726682</xdr:colOff>
      <xdr:row>40</xdr:row>
      <xdr:rowOff>57327</xdr:rowOff>
    </xdr:to>
    <xdr:sp macro="" textlink="">
      <xdr:nvSpPr>
        <xdr:cNvPr id="40" name="Rectangle avec flèche vers la gauche 3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415716B-E943-4D63-81C6-8B9E2DE86B4B}"/>
            </a:ext>
          </a:extLst>
        </xdr:cNvPr>
        <xdr:cNvSpPr/>
      </xdr:nvSpPr>
      <xdr:spPr>
        <a:xfrm>
          <a:off x="29898975" y="8448675"/>
          <a:ext cx="1643063" cy="4572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cliquer dessus</a:t>
          </a:r>
        </a:p>
      </xdr:txBody>
    </xdr:sp>
    <xdr:clientData/>
  </xdr:twoCellAnchor>
  <xdr:twoCellAnchor>
    <xdr:from>
      <xdr:col>8</xdr:col>
      <xdr:colOff>0</xdr:colOff>
      <xdr:row>47</xdr:row>
      <xdr:rowOff>0</xdr:rowOff>
    </xdr:from>
    <xdr:to>
      <xdr:col>9</xdr:col>
      <xdr:colOff>423398</xdr:colOff>
      <xdr:row>49</xdr:row>
      <xdr:rowOff>40127</xdr:rowOff>
    </xdr:to>
    <xdr:sp macro="" textlink="">
      <xdr:nvSpPr>
        <xdr:cNvPr id="41" name="Rectangle avec flèche vers la gauche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3036E8C-8DA0-4267-A436-4866F1246BA7}"/>
            </a:ext>
          </a:extLst>
        </xdr:cNvPr>
        <xdr:cNvSpPr/>
      </xdr:nvSpPr>
      <xdr:spPr>
        <a:xfrm>
          <a:off x="12801600" y="10325100"/>
          <a:ext cx="1643063" cy="4572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 editAs="oneCell">
    <xdr:from>
      <xdr:col>1</xdr:col>
      <xdr:colOff>1403350</xdr:colOff>
      <xdr:row>3</xdr:row>
      <xdr:rowOff>177800</xdr:rowOff>
    </xdr:from>
    <xdr:to>
      <xdr:col>1</xdr:col>
      <xdr:colOff>1403350</xdr:colOff>
      <xdr:row>11</xdr:row>
      <xdr:rowOff>165100</xdr:rowOff>
    </xdr:to>
    <xdr:pic>
      <xdr:nvPicPr>
        <xdr:cNvPr id="69611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D937AC5D-2439-4F2B-8E88-57E5A1512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200" y="736600"/>
          <a:ext cx="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457200</xdr:colOff>
      <xdr:row>15</xdr:row>
      <xdr:rowOff>57150</xdr:rowOff>
    </xdr:from>
    <xdr:to>
      <xdr:col>8</xdr:col>
      <xdr:colOff>495300</xdr:colOff>
      <xdr:row>29</xdr:row>
      <xdr:rowOff>63500</xdr:rowOff>
    </xdr:to>
    <xdr:pic>
      <xdr:nvPicPr>
        <xdr:cNvPr id="69612" name="Image 15">
          <a:extLst>
            <a:ext uri="{FF2B5EF4-FFF2-40B4-BE49-F238E27FC236}">
              <a16:creationId xmlns:a16="http://schemas.microsoft.com/office/drawing/2014/main" xmlns="" id="{13996C7D-D404-4029-B056-ED1120DB5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1300" y="2946400"/>
          <a:ext cx="4718050" cy="264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722898</xdr:colOff>
      <xdr:row>16</xdr:row>
      <xdr:rowOff>1579</xdr:rowOff>
    </xdr:from>
    <xdr:to>
      <xdr:col>5</xdr:col>
      <xdr:colOff>534360</xdr:colOff>
      <xdr:row>17</xdr:row>
      <xdr:rowOff>199590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xmlns="" id="{42F72B3C-7E3C-46BB-8716-61E495B97621}"/>
            </a:ext>
          </a:extLst>
        </xdr:cNvPr>
        <xdr:cNvSpPr/>
      </xdr:nvSpPr>
      <xdr:spPr>
        <a:xfrm>
          <a:off x="7843312" y="3178961"/>
          <a:ext cx="571500" cy="39290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1</xdr:col>
      <xdr:colOff>2131219</xdr:colOff>
      <xdr:row>57</xdr:row>
      <xdr:rowOff>346869</xdr:rowOff>
    </xdr:from>
    <xdr:to>
      <xdr:col>1</xdr:col>
      <xdr:colOff>3842456</xdr:colOff>
      <xdr:row>58</xdr:row>
      <xdr:rowOff>219012</xdr:rowOff>
    </xdr:to>
    <xdr:sp macro="" textlink="">
      <xdr:nvSpPr>
        <xdr:cNvPr id="46" name="Rectangle avec flèche vers la gauche 4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1F9D4C4-ADF3-4E0B-8C3B-8C896A99B8A7}"/>
            </a:ext>
          </a:extLst>
        </xdr:cNvPr>
        <xdr:cNvSpPr/>
      </xdr:nvSpPr>
      <xdr:spPr>
        <a:xfrm>
          <a:off x="2464594" y="12723019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0</xdr:col>
      <xdr:colOff>0</xdr:colOff>
      <xdr:row>54</xdr:row>
      <xdr:rowOff>96523</xdr:rowOff>
    </xdr:from>
    <xdr:to>
      <xdr:col>2</xdr:col>
      <xdr:colOff>325871</xdr:colOff>
      <xdr:row>60</xdr:row>
      <xdr:rowOff>93692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xmlns="" id="{32D3AFF3-592C-4657-9430-B9DD804C47BC}"/>
            </a:ext>
          </a:extLst>
        </xdr:cNvPr>
        <xdr:cNvSpPr/>
      </xdr:nvSpPr>
      <xdr:spPr>
        <a:xfrm>
          <a:off x="0" y="11820528"/>
          <a:ext cx="7054320" cy="1795462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 editAs="oneCell">
    <xdr:from>
      <xdr:col>5</xdr:col>
      <xdr:colOff>76200</xdr:colOff>
      <xdr:row>4</xdr:row>
      <xdr:rowOff>25400</xdr:rowOff>
    </xdr:from>
    <xdr:to>
      <xdr:col>7</xdr:col>
      <xdr:colOff>1758950</xdr:colOff>
      <xdr:row>16</xdr:row>
      <xdr:rowOff>38100</xdr:rowOff>
    </xdr:to>
    <xdr:pic>
      <xdr:nvPicPr>
        <xdr:cNvPr id="69616" name="Picture 6">
          <a:extLst>
            <a:ext uri="{FF2B5EF4-FFF2-40B4-BE49-F238E27FC236}">
              <a16:creationId xmlns:a16="http://schemas.microsoft.com/office/drawing/2014/main" xmlns="" id="{7AD77E81-72FD-4BC2-AD0C-A29C2D7C3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2300" y="857250"/>
          <a:ext cx="3803650" cy="225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1041400</xdr:colOff>
      <xdr:row>3</xdr:row>
      <xdr:rowOff>254000</xdr:rowOff>
    </xdr:from>
    <xdr:to>
      <xdr:col>1</xdr:col>
      <xdr:colOff>4343400</xdr:colOff>
      <xdr:row>12</xdr:row>
      <xdr:rowOff>38100</xdr:rowOff>
    </xdr:to>
    <xdr:pic>
      <xdr:nvPicPr>
        <xdr:cNvPr id="69617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90DA0D58-CE10-4D9D-87A0-8B2C73BB8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0" y="812800"/>
          <a:ext cx="33020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3</xdr:col>
      <xdr:colOff>265679</xdr:colOff>
      <xdr:row>12</xdr:row>
      <xdr:rowOff>88635</xdr:rowOff>
    </xdr:to>
    <xdr:sp macro="" textlink="">
      <xdr:nvSpPr>
        <xdr:cNvPr id="50" name="Vague 49">
          <a:extLst>
            <a:ext uri="{FF2B5EF4-FFF2-40B4-BE49-F238E27FC236}">
              <a16:creationId xmlns:a16="http://schemas.microsoft.com/office/drawing/2014/main" xmlns="" id="{58B514D7-5EBB-473B-A8CA-5082280D37F8}"/>
            </a:ext>
          </a:extLst>
        </xdr:cNvPr>
        <xdr:cNvSpPr/>
      </xdr:nvSpPr>
      <xdr:spPr>
        <a:xfrm>
          <a:off x="5607844" y="1809750"/>
          <a:ext cx="1035844" cy="631031"/>
        </a:xfrm>
        <a:prstGeom prst="wav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800" b="1">
              <a:solidFill>
                <a:srgbClr val="FFFF00"/>
              </a:solidFill>
            </a:rPr>
            <a:t>CREX 3</a:t>
          </a:r>
        </a:p>
      </xdr:txBody>
    </xdr:sp>
    <xdr:clientData/>
  </xdr:twoCellAnchor>
  <xdr:twoCellAnchor editAs="oneCell">
    <xdr:from>
      <xdr:col>7</xdr:col>
      <xdr:colOff>190500</xdr:colOff>
      <xdr:row>34</xdr:row>
      <xdr:rowOff>6350</xdr:rowOff>
    </xdr:from>
    <xdr:to>
      <xdr:col>9</xdr:col>
      <xdr:colOff>2006600</xdr:colOff>
      <xdr:row>45</xdr:row>
      <xdr:rowOff>158750</xdr:rowOff>
    </xdr:to>
    <xdr:pic>
      <xdr:nvPicPr>
        <xdr:cNvPr id="69619" name="Picture 477">
          <a:extLst>
            <a:ext uri="{FF2B5EF4-FFF2-40B4-BE49-F238E27FC236}">
              <a16:creationId xmlns:a16="http://schemas.microsoft.com/office/drawing/2014/main" xmlns="" id="{AD52E3F7-E075-422A-8EAE-2183985CF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6559550"/>
          <a:ext cx="4908550" cy="299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47</xdr:row>
      <xdr:rowOff>0</xdr:rowOff>
    </xdr:from>
    <xdr:to>
      <xdr:col>9</xdr:col>
      <xdr:colOff>420307</xdr:colOff>
      <xdr:row>49</xdr:row>
      <xdr:rowOff>55177</xdr:rowOff>
    </xdr:to>
    <xdr:sp macro="" textlink="">
      <xdr:nvSpPr>
        <xdr:cNvPr id="7" name="Rectangle avec flèche vers la gauch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5E8B034B-6D8B-490B-A4CE-570EE30184BD}"/>
            </a:ext>
          </a:extLst>
        </xdr:cNvPr>
        <xdr:cNvSpPr/>
      </xdr:nvSpPr>
      <xdr:spPr>
        <a:xfrm>
          <a:off x="12801600" y="10134600"/>
          <a:ext cx="1643063" cy="4572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 editAs="oneCell">
    <xdr:from>
      <xdr:col>1</xdr:col>
      <xdr:colOff>1403350</xdr:colOff>
      <xdr:row>3</xdr:row>
      <xdr:rowOff>177800</xdr:rowOff>
    </xdr:from>
    <xdr:to>
      <xdr:col>1</xdr:col>
      <xdr:colOff>1403350</xdr:colOff>
      <xdr:row>11</xdr:row>
      <xdr:rowOff>177800</xdr:rowOff>
    </xdr:to>
    <xdr:pic>
      <xdr:nvPicPr>
        <xdr:cNvPr id="88216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039D0C7D-2D7B-4592-9DFC-0DCF62739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200" y="736600"/>
          <a:ext cx="0" cy="157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56</xdr:row>
      <xdr:rowOff>19050</xdr:rowOff>
    </xdr:from>
    <xdr:to>
      <xdr:col>9</xdr:col>
      <xdr:colOff>19050</xdr:colOff>
      <xdr:row>68</xdr:row>
      <xdr:rowOff>139700</xdr:rowOff>
    </xdr:to>
    <xdr:pic>
      <xdr:nvPicPr>
        <xdr:cNvPr id="88217" name="Picture 1">
          <a:extLst>
            <a:ext uri="{FF2B5EF4-FFF2-40B4-BE49-F238E27FC236}">
              <a16:creationId xmlns:a16="http://schemas.microsoft.com/office/drawing/2014/main" xmlns="" id="{60BF2A6C-112D-4660-B0A3-393DE95E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7750" y="11595100"/>
          <a:ext cx="5422900" cy="327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84667</xdr:colOff>
      <xdr:row>58</xdr:row>
      <xdr:rowOff>228600</xdr:rowOff>
    </xdr:from>
    <xdr:to>
      <xdr:col>8</xdr:col>
      <xdr:colOff>651374</xdr:colOff>
      <xdr:row>66</xdr:row>
      <xdr:rowOff>166996</xdr:rowOff>
    </xdr:to>
    <xdr:cxnSp macro="">
      <xdr:nvCxnSpPr>
        <xdr:cNvPr id="11" name="Connecteur droit 10">
          <a:extLst>
            <a:ext uri="{FF2B5EF4-FFF2-40B4-BE49-F238E27FC236}">
              <a16:creationId xmlns:a16="http://schemas.microsoft.com/office/drawing/2014/main" xmlns="" id="{E1A47B85-8F60-44EF-827B-7BD4C9C23B85}"/>
            </a:ext>
          </a:extLst>
        </xdr:cNvPr>
        <xdr:cNvCxnSpPr/>
      </xdr:nvCxnSpPr>
      <xdr:spPr>
        <a:xfrm>
          <a:off x="7863417" y="12964583"/>
          <a:ext cx="3746500" cy="2063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47</xdr:row>
      <xdr:rowOff>0</xdr:rowOff>
    </xdr:from>
    <xdr:to>
      <xdr:col>9</xdr:col>
      <xdr:colOff>420307</xdr:colOff>
      <xdr:row>49</xdr:row>
      <xdr:rowOff>55177</xdr:rowOff>
    </xdr:to>
    <xdr:sp macro="" textlink="">
      <xdr:nvSpPr>
        <xdr:cNvPr id="15" name="Rectangle avec flèche vers la gauche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E465289-7A91-4276-A5BD-FA2AD7854E4C}"/>
            </a:ext>
          </a:extLst>
        </xdr:cNvPr>
        <xdr:cNvSpPr/>
      </xdr:nvSpPr>
      <xdr:spPr>
        <a:xfrm>
          <a:off x="12801600" y="10134600"/>
          <a:ext cx="1643063" cy="4572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 editAs="oneCell">
    <xdr:from>
      <xdr:col>1</xdr:col>
      <xdr:colOff>1403350</xdr:colOff>
      <xdr:row>3</xdr:row>
      <xdr:rowOff>177800</xdr:rowOff>
    </xdr:from>
    <xdr:to>
      <xdr:col>1</xdr:col>
      <xdr:colOff>1403350</xdr:colOff>
      <xdr:row>11</xdr:row>
      <xdr:rowOff>177800</xdr:rowOff>
    </xdr:to>
    <xdr:pic>
      <xdr:nvPicPr>
        <xdr:cNvPr id="88220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3CF1C5E9-CA5A-4990-8697-0439549BB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200" y="736600"/>
          <a:ext cx="0" cy="157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387350</xdr:colOff>
      <xdr:row>15</xdr:row>
      <xdr:rowOff>139700</xdr:rowOff>
    </xdr:from>
    <xdr:to>
      <xdr:col>8</xdr:col>
      <xdr:colOff>50800</xdr:colOff>
      <xdr:row>29</xdr:row>
      <xdr:rowOff>146050</xdr:rowOff>
    </xdr:to>
    <xdr:pic>
      <xdr:nvPicPr>
        <xdr:cNvPr id="88221" name="Image 15">
          <a:extLst>
            <a:ext uri="{FF2B5EF4-FFF2-40B4-BE49-F238E27FC236}">
              <a16:creationId xmlns:a16="http://schemas.microsoft.com/office/drawing/2014/main" xmlns="" id="{BA786C12-E512-42BC-96A5-E1BB0E637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66050" y="3028950"/>
          <a:ext cx="3778250" cy="264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628650</xdr:colOff>
      <xdr:row>4</xdr:row>
      <xdr:rowOff>25400</xdr:rowOff>
    </xdr:from>
    <xdr:to>
      <xdr:col>7</xdr:col>
      <xdr:colOff>1136650</xdr:colOff>
      <xdr:row>16</xdr:row>
      <xdr:rowOff>88900</xdr:rowOff>
    </xdr:to>
    <xdr:pic>
      <xdr:nvPicPr>
        <xdr:cNvPr id="88222" name="Picture 6">
          <a:extLst>
            <a:ext uri="{FF2B5EF4-FFF2-40B4-BE49-F238E27FC236}">
              <a16:creationId xmlns:a16="http://schemas.microsoft.com/office/drawing/2014/main" xmlns="" id="{95C3CD51-8D52-4A82-B391-930EF742D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7350" y="857250"/>
          <a:ext cx="331470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505936</xdr:colOff>
      <xdr:row>16</xdr:row>
      <xdr:rowOff>73492</xdr:rowOff>
    </xdr:from>
    <xdr:to>
      <xdr:col>5</xdr:col>
      <xdr:colOff>364985</xdr:colOff>
      <xdr:row>18</xdr:row>
      <xdr:rowOff>57678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xmlns="" id="{1652D791-1EA2-4DE7-B229-ECF8C5E9B3D9}"/>
            </a:ext>
          </a:extLst>
        </xdr:cNvPr>
        <xdr:cNvSpPr/>
      </xdr:nvSpPr>
      <xdr:spPr>
        <a:xfrm>
          <a:off x="7517606" y="3231347"/>
          <a:ext cx="571500" cy="38814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0</xdr:col>
      <xdr:colOff>0</xdr:colOff>
      <xdr:row>54</xdr:row>
      <xdr:rowOff>73026</xdr:rowOff>
    </xdr:from>
    <xdr:to>
      <xdr:col>2</xdr:col>
      <xdr:colOff>733196</xdr:colOff>
      <xdr:row>60</xdr:row>
      <xdr:rowOff>5141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xmlns="" id="{3E24FF78-17CF-4525-B398-EC5D035D9D3B}"/>
            </a:ext>
          </a:extLst>
        </xdr:cNvPr>
        <xdr:cNvSpPr/>
      </xdr:nvSpPr>
      <xdr:spPr>
        <a:xfrm>
          <a:off x="0" y="11631084"/>
          <a:ext cx="6328833" cy="1746250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2</xdr:col>
      <xdr:colOff>110331</xdr:colOff>
      <xdr:row>7</xdr:row>
      <xdr:rowOff>156369</xdr:rowOff>
    </xdr:from>
    <xdr:to>
      <xdr:col>3</xdr:col>
      <xdr:colOff>402786</xdr:colOff>
      <xdr:row>11</xdr:row>
      <xdr:rowOff>48202</xdr:rowOff>
    </xdr:to>
    <xdr:sp macro="" textlink="">
      <xdr:nvSpPr>
        <xdr:cNvPr id="22" name="Vague 21">
          <a:extLst>
            <a:ext uri="{FF2B5EF4-FFF2-40B4-BE49-F238E27FC236}">
              <a16:creationId xmlns:a16="http://schemas.microsoft.com/office/drawing/2014/main" xmlns="" id="{88E7D624-10E7-47B6-8C0C-F5D3D2C40692}"/>
            </a:ext>
          </a:extLst>
        </xdr:cNvPr>
        <xdr:cNvSpPr/>
      </xdr:nvSpPr>
      <xdr:spPr>
        <a:xfrm>
          <a:off x="6841331" y="1607344"/>
          <a:ext cx="1035844" cy="631031"/>
        </a:xfrm>
        <a:prstGeom prst="wav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800" b="1">
              <a:solidFill>
                <a:srgbClr val="FFFF00"/>
              </a:solidFill>
            </a:rPr>
            <a:t>CREX 4</a:t>
          </a:r>
        </a:p>
      </xdr:txBody>
    </xdr:sp>
    <xdr:clientData/>
  </xdr:twoCellAnchor>
  <xdr:twoCellAnchor editAs="oneCell">
    <xdr:from>
      <xdr:col>1</xdr:col>
      <xdr:colOff>971550</xdr:colOff>
      <xdr:row>2</xdr:row>
      <xdr:rowOff>184150</xdr:rowOff>
    </xdr:from>
    <xdr:to>
      <xdr:col>1</xdr:col>
      <xdr:colOff>4286250</xdr:colOff>
      <xdr:row>10</xdr:row>
      <xdr:rowOff>177800</xdr:rowOff>
    </xdr:to>
    <xdr:pic>
      <xdr:nvPicPr>
        <xdr:cNvPr id="88226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EB1D3123-2C01-4749-83E1-6B54C482A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400" y="552450"/>
          <a:ext cx="3314700" cy="157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2327275</xdr:colOff>
      <xdr:row>57</xdr:row>
      <xdr:rowOff>391372</xdr:rowOff>
    </xdr:from>
    <xdr:to>
      <xdr:col>1</xdr:col>
      <xdr:colOff>4036214</xdr:colOff>
      <xdr:row>58</xdr:row>
      <xdr:rowOff>457338</xdr:rowOff>
    </xdr:to>
    <xdr:sp macro="" textlink="">
      <xdr:nvSpPr>
        <xdr:cNvPr id="26" name="Rectangle avec flèche vers la gauch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97A4E66-0CA9-4621-BCDC-31920E567BF5}"/>
            </a:ext>
          </a:extLst>
        </xdr:cNvPr>
        <xdr:cNvSpPr/>
      </xdr:nvSpPr>
      <xdr:spPr>
        <a:xfrm>
          <a:off x="2624667" y="12636500"/>
          <a:ext cx="1653647" cy="460375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31</xdr:col>
      <xdr:colOff>438785</xdr:colOff>
      <xdr:row>31</xdr:row>
      <xdr:rowOff>99484</xdr:rowOff>
    </xdr:from>
    <xdr:to>
      <xdr:col>31</xdr:col>
      <xdr:colOff>2192396</xdr:colOff>
      <xdr:row>33</xdr:row>
      <xdr:rowOff>126470</xdr:rowOff>
    </xdr:to>
    <xdr:sp macro="" textlink="">
      <xdr:nvSpPr>
        <xdr:cNvPr id="27" name="Rectangle avec flèche vers la gauche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621431C-1597-4C7A-A53C-76D5801EFF9A}"/>
            </a:ext>
          </a:extLst>
        </xdr:cNvPr>
        <xdr:cNvSpPr/>
      </xdr:nvSpPr>
      <xdr:spPr>
        <a:xfrm>
          <a:off x="49572333" y="6286501"/>
          <a:ext cx="1653647" cy="460375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18</xdr:col>
      <xdr:colOff>0</xdr:colOff>
      <xdr:row>39</xdr:row>
      <xdr:rowOff>0</xdr:rowOff>
    </xdr:from>
    <xdr:to>
      <xdr:col>19</xdr:col>
      <xdr:colOff>438827</xdr:colOff>
      <xdr:row>41</xdr:row>
      <xdr:rowOff>57156</xdr:rowOff>
    </xdr:to>
    <xdr:sp macro="" textlink="">
      <xdr:nvSpPr>
        <xdr:cNvPr id="28" name="Rectangle avec flèche vers la gauche 2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32B1F14-0F0E-4123-980A-63730CBC3F1C}"/>
            </a:ext>
          </a:extLst>
        </xdr:cNvPr>
        <xdr:cNvSpPr/>
      </xdr:nvSpPr>
      <xdr:spPr>
        <a:xfrm>
          <a:off x="26087917" y="8477250"/>
          <a:ext cx="1653647" cy="460375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 editAs="oneCell">
    <xdr:from>
      <xdr:col>7</xdr:col>
      <xdr:colOff>107950</xdr:colOff>
      <xdr:row>34</xdr:row>
      <xdr:rowOff>44450</xdr:rowOff>
    </xdr:from>
    <xdr:to>
      <xdr:col>9</xdr:col>
      <xdr:colOff>2406650</xdr:colOff>
      <xdr:row>46</xdr:row>
      <xdr:rowOff>19050</xdr:rowOff>
    </xdr:to>
    <xdr:pic>
      <xdr:nvPicPr>
        <xdr:cNvPr id="88230" name="Picture 477">
          <a:extLst>
            <a:ext uri="{FF2B5EF4-FFF2-40B4-BE49-F238E27FC236}">
              <a16:creationId xmlns:a16="http://schemas.microsoft.com/office/drawing/2014/main" xmlns="" id="{1DA40C4D-22B6-4E90-B4A9-AD06109C8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3350" y="6597650"/>
          <a:ext cx="4914900" cy="302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3</xdr:col>
      <xdr:colOff>359143</xdr:colOff>
      <xdr:row>11</xdr:row>
      <xdr:rowOff>78653</xdr:rowOff>
    </xdr:to>
    <xdr:sp macro="" textlink="">
      <xdr:nvSpPr>
        <xdr:cNvPr id="2" name="Vague 1">
          <a:extLst>
            <a:ext uri="{FF2B5EF4-FFF2-40B4-BE49-F238E27FC236}">
              <a16:creationId xmlns:a16="http://schemas.microsoft.com/office/drawing/2014/main" xmlns="" id="{504A7621-BBC1-4768-889A-E8EAF9F79700}"/>
            </a:ext>
          </a:extLst>
        </xdr:cNvPr>
        <xdr:cNvSpPr/>
      </xdr:nvSpPr>
      <xdr:spPr>
        <a:xfrm>
          <a:off x="5619750" y="1619250"/>
          <a:ext cx="1035844" cy="631031"/>
        </a:xfrm>
        <a:prstGeom prst="wav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800" b="1">
              <a:solidFill>
                <a:srgbClr val="FFFF00"/>
              </a:solidFill>
            </a:rPr>
            <a:t>CREX 5</a:t>
          </a:r>
        </a:p>
      </xdr:txBody>
    </xdr:sp>
    <xdr:clientData/>
  </xdr:twoCellAnchor>
  <xdr:twoCellAnchor editAs="oneCell">
    <xdr:from>
      <xdr:col>1</xdr:col>
      <xdr:colOff>1308100</xdr:colOff>
      <xdr:row>3</xdr:row>
      <xdr:rowOff>38100</xdr:rowOff>
    </xdr:from>
    <xdr:to>
      <xdr:col>1</xdr:col>
      <xdr:colOff>4610100</xdr:colOff>
      <xdr:row>11</xdr:row>
      <xdr:rowOff>25400</xdr:rowOff>
    </xdr:to>
    <xdr:pic>
      <xdr:nvPicPr>
        <xdr:cNvPr id="74295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9098342B-D440-416E-942A-1EB154040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950" y="596900"/>
          <a:ext cx="33020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152400</xdr:rowOff>
    </xdr:from>
    <xdr:to>
      <xdr:col>8</xdr:col>
      <xdr:colOff>1276350</xdr:colOff>
      <xdr:row>29</xdr:row>
      <xdr:rowOff>165100</xdr:rowOff>
    </xdr:to>
    <xdr:pic>
      <xdr:nvPicPr>
        <xdr:cNvPr id="74296" name="Image 15">
          <a:extLst>
            <a:ext uri="{FF2B5EF4-FFF2-40B4-BE49-F238E27FC236}">
              <a16:creationId xmlns:a16="http://schemas.microsoft.com/office/drawing/2014/main" xmlns="" id="{E440FB4A-7016-4090-8EB7-72AFF2F93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7100" y="3225800"/>
          <a:ext cx="4781550" cy="246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641350</xdr:colOff>
      <xdr:row>4</xdr:row>
      <xdr:rowOff>82550</xdr:rowOff>
    </xdr:from>
    <xdr:to>
      <xdr:col>8</xdr:col>
      <xdr:colOff>577850</xdr:colOff>
      <xdr:row>16</xdr:row>
      <xdr:rowOff>152400</xdr:rowOff>
    </xdr:to>
    <xdr:pic>
      <xdr:nvPicPr>
        <xdr:cNvPr id="74297" name="Picture 6">
          <a:extLst>
            <a:ext uri="{FF2B5EF4-FFF2-40B4-BE49-F238E27FC236}">
              <a16:creationId xmlns:a16="http://schemas.microsoft.com/office/drawing/2014/main" xmlns="" id="{259F0018-E826-4819-84D0-FC7CE615C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8450" y="914400"/>
          <a:ext cx="3441700" cy="231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134411</xdr:colOff>
      <xdr:row>17</xdr:row>
      <xdr:rowOff>70909</xdr:rowOff>
    </xdr:from>
    <xdr:to>
      <xdr:col>5</xdr:col>
      <xdr:colOff>869113</xdr:colOff>
      <xdr:row>19</xdr:row>
      <xdr:rowOff>37769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9000197-6411-4019-9DCE-4FA540C67357}"/>
            </a:ext>
          </a:extLst>
        </xdr:cNvPr>
        <xdr:cNvSpPr/>
      </xdr:nvSpPr>
      <xdr:spPr>
        <a:xfrm>
          <a:off x="8265586" y="3455459"/>
          <a:ext cx="697177" cy="39555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 editAs="oneCell">
    <xdr:from>
      <xdr:col>4</xdr:col>
      <xdr:colOff>0</xdr:colOff>
      <xdr:row>56</xdr:row>
      <xdr:rowOff>19050</xdr:rowOff>
    </xdr:from>
    <xdr:to>
      <xdr:col>9</xdr:col>
      <xdr:colOff>50800</xdr:colOff>
      <xdr:row>68</xdr:row>
      <xdr:rowOff>139700</xdr:rowOff>
    </xdr:to>
    <xdr:pic>
      <xdr:nvPicPr>
        <xdr:cNvPr id="74299" name="Picture 1">
          <a:extLst>
            <a:ext uri="{FF2B5EF4-FFF2-40B4-BE49-F238E27FC236}">
              <a16:creationId xmlns:a16="http://schemas.microsoft.com/office/drawing/2014/main" xmlns="" id="{7BCAE16F-090F-42FD-9650-D7BF75378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7800" y="11595100"/>
          <a:ext cx="5613400" cy="308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721837</xdr:colOff>
      <xdr:row>58</xdr:row>
      <xdr:rowOff>3969</xdr:rowOff>
    </xdr:from>
    <xdr:to>
      <xdr:col>8</xdr:col>
      <xdr:colOff>900434</xdr:colOff>
      <xdr:row>68</xdr:row>
      <xdr:rowOff>41296</xdr:rowOff>
    </xdr:to>
    <xdr:cxnSp macro="">
      <xdr:nvCxnSpPr>
        <xdr:cNvPr id="8" name="Connecteur droit 7">
          <a:extLst>
            <a:ext uri="{FF2B5EF4-FFF2-40B4-BE49-F238E27FC236}">
              <a16:creationId xmlns:a16="http://schemas.microsoft.com/office/drawing/2014/main" xmlns="" id="{A316F68B-15DE-45C9-B5F9-E97D24A212B1}"/>
            </a:ext>
          </a:extLst>
        </xdr:cNvPr>
        <xdr:cNvCxnSpPr/>
      </xdr:nvCxnSpPr>
      <xdr:spPr>
        <a:xfrm>
          <a:off x="8108157" y="12834938"/>
          <a:ext cx="4238625" cy="272653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84138</xdr:colOff>
      <xdr:row>48</xdr:row>
      <xdr:rowOff>20637</xdr:rowOff>
    </xdr:from>
    <xdr:to>
      <xdr:col>9</xdr:col>
      <xdr:colOff>528895</xdr:colOff>
      <xdr:row>50</xdr:row>
      <xdr:rowOff>77208</xdr:rowOff>
    </xdr:to>
    <xdr:sp macro="" textlink="">
      <xdr:nvSpPr>
        <xdr:cNvPr id="9" name="Rectangle avec flèche vers la gauch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6270DD3-67D2-465A-8C0C-9CAAEE24ECD4}"/>
            </a:ext>
          </a:extLst>
        </xdr:cNvPr>
        <xdr:cNvSpPr/>
      </xdr:nvSpPr>
      <xdr:spPr>
        <a:xfrm>
          <a:off x="11037094" y="10441781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</xdr:col>
      <xdr:colOff>1803876</xdr:colOff>
      <xdr:row>57</xdr:row>
      <xdr:rowOff>246380</xdr:rowOff>
    </xdr:from>
    <xdr:to>
      <xdr:col>1</xdr:col>
      <xdr:colOff>3516321</xdr:colOff>
      <xdr:row>58</xdr:row>
      <xdr:rowOff>241216</xdr:rowOff>
    </xdr:to>
    <xdr:sp macro="" textlink="">
      <xdr:nvSpPr>
        <xdr:cNvPr id="10" name="Rectangle avec flèche vers la gauche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49701A2-ED6B-4B42-B518-D18F342123A8}"/>
            </a:ext>
          </a:extLst>
        </xdr:cNvPr>
        <xdr:cNvSpPr/>
      </xdr:nvSpPr>
      <xdr:spPr>
        <a:xfrm>
          <a:off x="2155031" y="12656344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31</xdr:col>
      <xdr:colOff>532447</xdr:colOff>
      <xdr:row>31</xdr:row>
      <xdr:rowOff>126682</xdr:rowOff>
    </xdr:from>
    <xdr:to>
      <xdr:col>31</xdr:col>
      <xdr:colOff>2256564</xdr:colOff>
      <xdr:row>33</xdr:row>
      <xdr:rowOff>143291</xdr:rowOff>
    </xdr:to>
    <xdr:sp macro="" textlink="">
      <xdr:nvSpPr>
        <xdr:cNvPr id="11" name="Rectangle avec flèche vers la gauch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A29726-2AC3-4CE5-B71C-77D8F17238BB}"/>
            </a:ext>
          </a:extLst>
        </xdr:cNvPr>
        <xdr:cNvSpPr/>
      </xdr:nvSpPr>
      <xdr:spPr>
        <a:xfrm>
          <a:off x="50815875" y="6262687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18</xdr:col>
      <xdr:colOff>0</xdr:colOff>
      <xdr:row>40</xdr:row>
      <xdr:rowOff>0</xdr:rowOff>
    </xdr:from>
    <xdr:to>
      <xdr:col>19</xdr:col>
      <xdr:colOff>401100</xdr:colOff>
      <xdr:row>42</xdr:row>
      <xdr:rowOff>35718</xdr:rowOff>
    </xdr:to>
    <xdr:sp macro="" textlink="">
      <xdr:nvSpPr>
        <xdr:cNvPr id="12" name="Rectangle avec flèche vers la gauch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379D5FD-DDEC-4638-8CDB-A0A67892904E}"/>
            </a:ext>
          </a:extLst>
        </xdr:cNvPr>
        <xdr:cNvSpPr/>
      </xdr:nvSpPr>
      <xdr:spPr>
        <a:xfrm>
          <a:off x="27193875" y="8715375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0</xdr:col>
      <xdr:colOff>1</xdr:colOff>
      <xdr:row>54</xdr:row>
      <xdr:rowOff>73502</xdr:rowOff>
    </xdr:from>
    <xdr:to>
      <xdr:col>2</xdr:col>
      <xdr:colOff>902107</xdr:colOff>
      <xdr:row>60</xdr:row>
      <xdr:rowOff>17495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xmlns="" id="{47D67AA6-D97D-4DD9-B43D-813F9281AD3E}"/>
            </a:ext>
          </a:extLst>
        </xdr:cNvPr>
        <xdr:cNvSpPr/>
      </xdr:nvSpPr>
      <xdr:spPr>
        <a:xfrm>
          <a:off x="1" y="11691938"/>
          <a:ext cx="6465094" cy="1940718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 editAs="oneCell">
    <xdr:from>
      <xdr:col>7</xdr:col>
      <xdr:colOff>228600</xdr:colOff>
      <xdr:row>34</xdr:row>
      <xdr:rowOff>25400</xdr:rowOff>
    </xdr:from>
    <xdr:to>
      <xdr:col>9</xdr:col>
      <xdr:colOff>2774950</xdr:colOff>
      <xdr:row>46</xdr:row>
      <xdr:rowOff>139700</xdr:rowOff>
    </xdr:to>
    <xdr:pic>
      <xdr:nvPicPr>
        <xdr:cNvPr id="74306" name="Picture 477">
          <a:extLst>
            <a:ext uri="{FF2B5EF4-FFF2-40B4-BE49-F238E27FC236}">
              <a16:creationId xmlns:a16="http://schemas.microsoft.com/office/drawing/2014/main" xmlns="" id="{CDF2B1F8-EC3E-4EC0-B913-53F92CAF3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6578600"/>
          <a:ext cx="5162550" cy="316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1460500</xdr:colOff>
      <xdr:row>3</xdr:row>
      <xdr:rowOff>114300</xdr:rowOff>
    </xdr:from>
    <xdr:to>
      <xdr:col>1</xdr:col>
      <xdr:colOff>4768850</xdr:colOff>
      <xdr:row>11</xdr:row>
      <xdr:rowOff>101600</xdr:rowOff>
    </xdr:to>
    <xdr:pic>
      <xdr:nvPicPr>
        <xdr:cNvPr id="75305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1A601DAC-FDD2-49A0-91F8-1922CA29C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1350" y="673100"/>
          <a:ext cx="33083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268816</xdr:colOff>
      <xdr:row>11</xdr:row>
      <xdr:rowOff>78653</xdr:rowOff>
    </xdr:to>
    <xdr:sp macro="" textlink="">
      <xdr:nvSpPr>
        <xdr:cNvPr id="3" name="Vague 2">
          <a:extLst>
            <a:ext uri="{FF2B5EF4-FFF2-40B4-BE49-F238E27FC236}">
              <a16:creationId xmlns:a16="http://schemas.microsoft.com/office/drawing/2014/main" xmlns="" id="{A9B70E47-DBB0-43FA-8E99-2FA414EB89C2}"/>
            </a:ext>
          </a:extLst>
        </xdr:cNvPr>
        <xdr:cNvSpPr/>
      </xdr:nvSpPr>
      <xdr:spPr>
        <a:xfrm>
          <a:off x="6738938" y="1619250"/>
          <a:ext cx="1035844" cy="631031"/>
        </a:xfrm>
        <a:prstGeom prst="wav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800" b="1">
              <a:solidFill>
                <a:srgbClr val="FFFF00"/>
              </a:solidFill>
            </a:rPr>
            <a:t>CREX 6</a:t>
          </a:r>
        </a:p>
      </xdr:txBody>
    </xdr:sp>
    <xdr:clientData/>
  </xdr:twoCellAnchor>
  <xdr:twoCellAnchor editAs="oneCell">
    <xdr:from>
      <xdr:col>4</xdr:col>
      <xdr:colOff>0</xdr:colOff>
      <xdr:row>15</xdr:row>
      <xdr:rowOff>184150</xdr:rowOff>
    </xdr:from>
    <xdr:to>
      <xdr:col>8</xdr:col>
      <xdr:colOff>19050</xdr:colOff>
      <xdr:row>30</xdr:row>
      <xdr:rowOff>6350</xdr:rowOff>
    </xdr:to>
    <xdr:pic>
      <xdr:nvPicPr>
        <xdr:cNvPr id="75307" name="Image 15">
          <a:extLst>
            <a:ext uri="{FF2B5EF4-FFF2-40B4-BE49-F238E27FC236}">
              <a16:creationId xmlns:a16="http://schemas.microsoft.com/office/drawing/2014/main" xmlns="" id="{BE5EB7BB-527C-4FE4-9A9B-07A26BF61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8850" y="3073400"/>
          <a:ext cx="4699000" cy="264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742950</xdr:colOff>
      <xdr:row>4</xdr:row>
      <xdr:rowOff>63500</xdr:rowOff>
    </xdr:from>
    <xdr:to>
      <xdr:col>7</xdr:col>
      <xdr:colOff>1270000</xdr:colOff>
      <xdr:row>16</xdr:row>
      <xdr:rowOff>127000</xdr:rowOff>
    </xdr:to>
    <xdr:pic>
      <xdr:nvPicPr>
        <xdr:cNvPr id="75308" name="Picture 6">
          <a:extLst>
            <a:ext uri="{FF2B5EF4-FFF2-40B4-BE49-F238E27FC236}">
              <a16:creationId xmlns:a16="http://schemas.microsoft.com/office/drawing/2014/main" xmlns="" id="{52973415-5ECD-49C6-B83C-4D163922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1800" y="895350"/>
          <a:ext cx="3409950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283527</xdr:colOff>
      <xdr:row>16</xdr:row>
      <xdr:rowOff>116681</xdr:rowOff>
    </xdr:from>
    <xdr:to>
      <xdr:col>5</xdr:col>
      <xdr:colOff>79254</xdr:colOff>
      <xdr:row>18</xdr:row>
      <xdr:rowOff>129322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BC6E2539-A35D-42C6-A9C7-8AC2570EF4FD}"/>
            </a:ext>
          </a:extLst>
        </xdr:cNvPr>
        <xdr:cNvSpPr/>
      </xdr:nvSpPr>
      <xdr:spPr>
        <a:xfrm>
          <a:off x="8524875" y="3333750"/>
          <a:ext cx="571500" cy="39290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0</xdr:col>
      <xdr:colOff>0</xdr:colOff>
      <xdr:row>55</xdr:row>
      <xdr:rowOff>482</xdr:rowOff>
    </xdr:from>
    <xdr:to>
      <xdr:col>2</xdr:col>
      <xdr:colOff>737714</xdr:colOff>
      <xdr:row>60</xdr:row>
      <xdr:rowOff>96135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18026AE9-3EE0-4D27-B927-2E018AB12C3D}"/>
            </a:ext>
          </a:extLst>
        </xdr:cNvPr>
        <xdr:cNvSpPr/>
      </xdr:nvSpPr>
      <xdr:spPr>
        <a:xfrm>
          <a:off x="0" y="11811005"/>
          <a:ext cx="7465219" cy="173831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 editAs="oneCell">
    <xdr:from>
      <xdr:col>4</xdr:col>
      <xdr:colOff>19050</xdr:colOff>
      <xdr:row>56</xdr:row>
      <xdr:rowOff>19050</xdr:rowOff>
    </xdr:from>
    <xdr:to>
      <xdr:col>9</xdr:col>
      <xdr:colOff>0</xdr:colOff>
      <xdr:row>68</xdr:row>
      <xdr:rowOff>177800</xdr:rowOff>
    </xdr:to>
    <xdr:pic>
      <xdr:nvPicPr>
        <xdr:cNvPr id="75311" name="Picture 1">
          <a:extLst>
            <a:ext uri="{FF2B5EF4-FFF2-40B4-BE49-F238E27FC236}">
              <a16:creationId xmlns:a16="http://schemas.microsoft.com/office/drawing/2014/main" xmlns="" id="{8B956647-9664-4F6F-8192-B4932CE84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7900" y="11595100"/>
          <a:ext cx="595630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95250</xdr:colOff>
      <xdr:row>58</xdr:row>
      <xdr:rowOff>95250</xdr:rowOff>
    </xdr:from>
    <xdr:to>
      <xdr:col>8</xdr:col>
      <xdr:colOff>754226</xdr:colOff>
      <xdr:row>68</xdr:row>
      <xdr:rowOff>95251</xdr:rowOff>
    </xdr:to>
    <xdr:cxnSp macro="">
      <xdr:nvCxnSpPr>
        <xdr:cNvPr id="9" name="Connecteur droit 8">
          <a:extLst>
            <a:ext uri="{FF2B5EF4-FFF2-40B4-BE49-F238E27FC236}">
              <a16:creationId xmlns:a16="http://schemas.microsoft.com/office/drawing/2014/main" xmlns="" id="{F9539777-8D5B-4FE3-AD98-E4A50A9314EB}"/>
            </a:ext>
          </a:extLst>
        </xdr:cNvPr>
        <xdr:cNvCxnSpPr/>
      </xdr:nvCxnSpPr>
      <xdr:spPr>
        <a:xfrm>
          <a:off x="9120188" y="12942094"/>
          <a:ext cx="4381499" cy="24765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330200</xdr:colOff>
      <xdr:row>34</xdr:row>
      <xdr:rowOff>19050</xdr:rowOff>
    </xdr:from>
    <xdr:to>
      <xdr:col>9</xdr:col>
      <xdr:colOff>2146300</xdr:colOff>
      <xdr:row>45</xdr:row>
      <xdr:rowOff>158750</xdr:rowOff>
    </xdr:to>
    <xdr:pic>
      <xdr:nvPicPr>
        <xdr:cNvPr id="75313" name="Picture 477">
          <a:extLst>
            <a:ext uri="{FF2B5EF4-FFF2-40B4-BE49-F238E27FC236}">
              <a16:creationId xmlns:a16="http://schemas.microsoft.com/office/drawing/2014/main" xmlns="" id="{700D78FA-4C7D-4DDE-A705-8E5182CD4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1950" y="6572250"/>
          <a:ext cx="4908550" cy="298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48</xdr:row>
      <xdr:rowOff>0</xdr:rowOff>
    </xdr:from>
    <xdr:to>
      <xdr:col>9</xdr:col>
      <xdr:colOff>419674</xdr:colOff>
      <xdr:row>50</xdr:row>
      <xdr:rowOff>73648</xdr:rowOff>
    </xdr:to>
    <xdr:sp macro="" textlink="">
      <xdr:nvSpPr>
        <xdr:cNvPr id="11" name="Rectangle avec flèche vers la gauche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48BAE230-EA19-402E-8DDB-E6256000B6E0}"/>
            </a:ext>
          </a:extLst>
        </xdr:cNvPr>
        <xdr:cNvSpPr/>
      </xdr:nvSpPr>
      <xdr:spPr>
        <a:xfrm>
          <a:off x="12811125" y="10417969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</xdr:col>
      <xdr:colOff>2095500</xdr:colOff>
      <xdr:row>57</xdr:row>
      <xdr:rowOff>457200</xdr:rowOff>
    </xdr:from>
    <xdr:to>
      <xdr:col>1</xdr:col>
      <xdr:colOff>3792270</xdr:colOff>
      <xdr:row>59</xdr:row>
      <xdr:rowOff>1091</xdr:rowOff>
    </xdr:to>
    <xdr:sp macro="" textlink="">
      <xdr:nvSpPr>
        <xdr:cNvPr id="12" name="Rectangle avec flèche vers la gauch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519BF220-64CA-44E8-9029-BA2F89CC8D60}"/>
            </a:ext>
          </a:extLst>
        </xdr:cNvPr>
        <xdr:cNvSpPr/>
      </xdr:nvSpPr>
      <xdr:spPr>
        <a:xfrm>
          <a:off x="2428875" y="12751594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31</xdr:col>
      <xdr:colOff>336074</xdr:colOff>
      <xdr:row>31</xdr:row>
      <xdr:rowOff>78581</xdr:rowOff>
    </xdr:from>
    <xdr:to>
      <xdr:col>31</xdr:col>
      <xdr:colOff>2057637</xdr:colOff>
      <xdr:row>33</xdr:row>
      <xdr:rowOff>124013</xdr:rowOff>
    </xdr:to>
    <xdr:sp macro="" textlink="">
      <xdr:nvSpPr>
        <xdr:cNvPr id="13" name="Rectangle avec flèche vers la gauche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AA48AF1D-AE31-4C92-A5EA-BDD55D3CDFE3}"/>
            </a:ext>
          </a:extLst>
        </xdr:cNvPr>
        <xdr:cNvSpPr/>
      </xdr:nvSpPr>
      <xdr:spPr>
        <a:xfrm>
          <a:off x="50375344" y="6250781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17</xdr:col>
      <xdr:colOff>540067</xdr:colOff>
      <xdr:row>38</xdr:row>
      <xdr:rowOff>161925</xdr:rowOff>
    </xdr:from>
    <xdr:to>
      <xdr:col>19</xdr:col>
      <xdr:colOff>836244</xdr:colOff>
      <xdr:row>40</xdr:row>
      <xdr:rowOff>196849</xdr:rowOff>
    </xdr:to>
    <xdr:sp macro="" textlink="">
      <xdr:nvSpPr>
        <xdr:cNvPr id="14" name="Rectangle avec flèche vers la gauche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6D0B03EA-FC8D-4CE9-AD4A-8BB80E2657D1}"/>
            </a:ext>
          </a:extLst>
        </xdr:cNvPr>
        <xdr:cNvSpPr/>
      </xdr:nvSpPr>
      <xdr:spPr>
        <a:xfrm>
          <a:off x="29622750" y="8441531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1568450</xdr:colOff>
      <xdr:row>3</xdr:row>
      <xdr:rowOff>196850</xdr:rowOff>
    </xdr:from>
    <xdr:to>
      <xdr:col>1</xdr:col>
      <xdr:colOff>4876800</xdr:colOff>
      <xdr:row>12</xdr:row>
      <xdr:rowOff>0</xdr:rowOff>
    </xdr:to>
    <xdr:pic>
      <xdr:nvPicPr>
        <xdr:cNvPr id="76316" name="Image 14" descr="G:\IOMEGA\Antenne Régionale\Logo ARLIN\ARLINsudouest-Q-Guadeloupe.jpg">
          <a:extLst>
            <a:ext uri="{FF2B5EF4-FFF2-40B4-BE49-F238E27FC236}">
              <a16:creationId xmlns:a16="http://schemas.microsoft.com/office/drawing/2014/main" xmlns="" id="{54AF1E39-A12A-48AE-B757-3FEDE33B6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755650"/>
          <a:ext cx="33083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268816</xdr:colOff>
      <xdr:row>11</xdr:row>
      <xdr:rowOff>78653</xdr:rowOff>
    </xdr:to>
    <xdr:sp macro="" textlink="">
      <xdr:nvSpPr>
        <xdr:cNvPr id="3" name="Vague 2">
          <a:extLst>
            <a:ext uri="{FF2B5EF4-FFF2-40B4-BE49-F238E27FC236}">
              <a16:creationId xmlns:a16="http://schemas.microsoft.com/office/drawing/2014/main" xmlns="" id="{869BEEED-A079-4925-81DF-D86A1051B283}"/>
            </a:ext>
          </a:extLst>
        </xdr:cNvPr>
        <xdr:cNvSpPr/>
      </xdr:nvSpPr>
      <xdr:spPr>
        <a:xfrm>
          <a:off x="6734175" y="1619250"/>
          <a:ext cx="1035844" cy="631031"/>
        </a:xfrm>
        <a:prstGeom prst="wav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800" b="1">
              <a:solidFill>
                <a:srgbClr val="FFFF00"/>
              </a:solidFill>
            </a:rPr>
            <a:t>CREX 7</a:t>
          </a:r>
        </a:p>
      </xdr:txBody>
    </xdr:sp>
    <xdr:clientData/>
  </xdr:twoCellAnchor>
  <xdr:twoCellAnchor editAs="oneCell">
    <xdr:from>
      <xdr:col>4</xdr:col>
      <xdr:colOff>685800</xdr:colOff>
      <xdr:row>15</xdr:row>
      <xdr:rowOff>146050</xdr:rowOff>
    </xdr:from>
    <xdr:to>
      <xdr:col>8</xdr:col>
      <xdr:colOff>736600</xdr:colOff>
      <xdr:row>29</xdr:row>
      <xdr:rowOff>165100</xdr:rowOff>
    </xdr:to>
    <xdr:pic>
      <xdr:nvPicPr>
        <xdr:cNvPr id="76318" name="Image 15">
          <a:extLst>
            <a:ext uri="{FF2B5EF4-FFF2-40B4-BE49-F238E27FC236}">
              <a16:creationId xmlns:a16="http://schemas.microsoft.com/office/drawing/2014/main" xmlns="" id="{0A707B28-C4A8-41B2-98D0-9EDC614AF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4650" y="3035300"/>
          <a:ext cx="4730750" cy="265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723900</xdr:colOff>
      <xdr:row>4</xdr:row>
      <xdr:rowOff>44450</xdr:rowOff>
    </xdr:from>
    <xdr:to>
      <xdr:col>8</xdr:col>
      <xdr:colOff>241300</xdr:colOff>
      <xdr:row>16</xdr:row>
      <xdr:rowOff>120650</xdr:rowOff>
    </xdr:to>
    <xdr:pic>
      <xdr:nvPicPr>
        <xdr:cNvPr id="76319" name="Picture 6">
          <a:extLst>
            <a:ext uri="{FF2B5EF4-FFF2-40B4-BE49-F238E27FC236}">
              <a16:creationId xmlns:a16="http://schemas.microsoft.com/office/drawing/2014/main" xmlns="" id="{2930ACEF-8115-43EA-BD90-EE04548A6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4750" y="876300"/>
          <a:ext cx="3435350" cy="231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172244</xdr:colOff>
      <xdr:row>16</xdr:row>
      <xdr:rowOff>117475</xdr:rowOff>
    </xdr:from>
    <xdr:to>
      <xdr:col>5</xdr:col>
      <xdr:colOff>760143</xdr:colOff>
      <xdr:row>18</xdr:row>
      <xdr:rowOff>130247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EBC3C247-B72F-4E90-B45F-C41851F9783E}"/>
            </a:ext>
          </a:extLst>
        </xdr:cNvPr>
        <xdr:cNvSpPr/>
      </xdr:nvSpPr>
      <xdr:spPr>
        <a:xfrm>
          <a:off x="9203532" y="3321844"/>
          <a:ext cx="571500" cy="39290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0</xdr:col>
      <xdr:colOff>0</xdr:colOff>
      <xdr:row>54</xdr:row>
      <xdr:rowOff>161132</xdr:rowOff>
    </xdr:from>
    <xdr:to>
      <xdr:col>2</xdr:col>
      <xdr:colOff>737714</xdr:colOff>
      <xdr:row>60</xdr:row>
      <xdr:rowOff>80764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2719E003-A4CA-411E-8A2D-C68D81A5B11E}"/>
            </a:ext>
          </a:extLst>
        </xdr:cNvPr>
        <xdr:cNvSpPr/>
      </xdr:nvSpPr>
      <xdr:spPr>
        <a:xfrm>
          <a:off x="0" y="11787188"/>
          <a:ext cx="7465219" cy="1738315"/>
        </a:xfrm>
        <a:prstGeom prst="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fr-FR"/>
        </a:p>
      </xdr:txBody>
    </xdr:sp>
    <xdr:clientData/>
  </xdr:twoCellAnchor>
  <xdr:twoCellAnchor>
    <xdr:from>
      <xdr:col>1</xdr:col>
      <xdr:colOff>1978501</xdr:colOff>
      <xdr:row>57</xdr:row>
      <xdr:rowOff>367506</xdr:rowOff>
    </xdr:from>
    <xdr:to>
      <xdr:col>1</xdr:col>
      <xdr:colOff>3667892</xdr:colOff>
      <xdr:row>58</xdr:row>
      <xdr:rowOff>229013</xdr:rowOff>
    </xdr:to>
    <xdr:sp macro="" textlink="">
      <xdr:nvSpPr>
        <xdr:cNvPr id="8" name="Rectangle avec flèche vers la gauch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A4535FB4-1B28-4CB7-BF68-EBB8C15E4669}"/>
            </a:ext>
          </a:extLst>
        </xdr:cNvPr>
        <xdr:cNvSpPr/>
      </xdr:nvSpPr>
      <xdr:spPr>
        <a:xfrm>
          <a:off x="2297906" y="12668250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 editAs="oneCell">
    <xdr:from>
      <xdr:col>4</xdr:col>
      <xdr:colOff>19050</xdr:colOff>
      <xdr:row>56</xdr:row>
      <xdr:rowOff>19050</xdr:rowOff>
    </xdr:from>
    <xdr:to>
      <xdr:col>9</xdr:col>
      <xdr:colOff>19050</xdr:colOff>
      <xdr:row>68</xdr:row>
      <xdr:rowOff>177800</xdr:rowOff>
    </xdr:to>
    <xdr:pic>
      <xdr:nvPicPr>
        <xdr:cNvPr id="76323" name="Picture 1">
          <a:extLst>
            <a:ext uri="{FF2B5EF4-FFF2-40B4-BE49-F238E27FC236}">
              <a16:creationId xmlns:a16="http://schemas.microsoft.com/office/drawing/2014/main" xmlns="" id="{7F65EBAC-F6A6-4783-A257-916A0B08E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7900" y="11595100"/>
          <a:ext cx="5975350" cy="312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737712</xdr:colOff>
      <xdr:row>57</xdr:row>
      <xdr:rowOff>515462</xdr:rowOff>
    </xdr:from>
    <xdr:to>
      <xdr:col>8</xdr:col>
      <xdr:colOff>617308</xdr:colOff>
      <xdr:row>67</xdr:row>
      <xdr:rowOff>96575</xdr:rowOff>
    </xdr:to>
    <xdr:cxnSp macro="">
      <xdr:nvCxnSpPr>
        <xdr:cNvPr id="10" name="Connecteur droit 9">
          <a:extLst>
            <a:ext uri="{FF2B5EF4-FFF2-40B4-BE49-F238E27FC236}">
              <a16:creationId xmlns:a16="http://schemas.microsoft.com/office/drawing/2014/main" xmlns="" id="{85F0EEFC-DE63-4ECD-9067-2B2EBC54C47C}"/>
            </a:ext>
          </a:extLst>
        </xdr:cNvPr>
        <xdr:cNvCxnSpPr/>
      </xdr:nvCxnSpPr>
      <xdr:spPr>
        <a:xfrm>
          <a:off x="8989220" y="12811126"/>
          <a:ext cx="4381499" cy="2476501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260350</xdr:colOff>
      <xdr:row>34</xdr:row>
      <xdr:rowOff>25400</xdr:rowOff>
    </xdr:from>
    <xdr:to>
      <xdr:col>9</xdr:col>
      <xdr:colOff>2063750</xdr:colOff>
      <xdr:row>45</xdr:row>
      <xdr:rowOff>158750</xdr:rowOff>
    </xdr:to>
    <xdr:pic>
      <xdr:nvPicPr>
        <xdr:cNvPr id="76325" name="Picture 477">
          <a:extLst>
            <a:ext uri="{FF2B5EF4-FFF2-40B4-BE49-F238E27FC236}">
              <a16:creationId xmlns:a16="http://schemas.microsoft.com/office/drawing/2014/main" xmlns="" id="{9F949DF2-56C0-4B84-89D9-1F2476FF0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22100" y="6578600"/>
          <a:ext cx="4895850" cy="297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438467</xdr:colOff>
      <xdr:row>47</xdr:row>
      <xdr:rowOff>71120</xdr:rowOff>
    </xdr:from>
    <xdr:to>
      <xdr:col>9</xdr:col>
      <xdr:colOff>855668</xdr:colOff>
      <xdr:row>49</xdr:row>
      <xdr:rowOff>97860</xdr:rowOff>
    </xdr:to>
    <xdr:sp macro="" textlink="">
      <xdr:nvSpPr>
        <xdr:cNvPr id="12" name="Rectangle avec flèche vers la gauche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5DD035D7-5848-4414-94AC-4457A4BB962C}"/>
            </a:ext>
          </a:extLst>
        </xdr:cNvPr>
        <xdr:cNvSpPr/>
      </xdr:nvSpPr>
      <xdr:spPr>
        <a:xfrm>
          <a:off x="13215937" y="10263188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31</xdr:col>
      <xdr:colOff>413861</xdr:colOff>
      <xdr:row>31</xdr:row>
      <xdr:rowOff>126682</xdr:rowOff>
    </xdr:from>
    <xdr:to>
      <xdr:col>31</xdr:col>
      <xdr:colOff>2128615</xdr:colOff>
      <xdr:row>33</xdr:row>
      <xdr:rowOff>143291</xdr:rowOff>
    </xdr:to>
    <xdr:sp macro="" textlink="">
      <xdr:nvSpPr>
        <xdr:cNvPr id="13" name="Rectangle avec flèche vers la gauche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B10931F-F6EE-4273-9BAC-C8BDF960F29A}"/>
            </a:ext>
          </a:extLst>
        </xdr:cNvPr>
        <xdr:cNvSpPr/>
      </xdr:nvSpPr>
      <xdr:spPr>
        <a:xfrm>
          <a:off x="50839687" y="6262687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  <xdr:twoCellAnchor>
    <xdr:from>
      <xdr:col>17</xdr:col>
      <xdr:colOff>0</xdr:colOff>
      <xdr:row>40</xdr:row>
      <xdr:rowOff>0</xdr:rowOff>
    </xdr:from>
    <xdr:to>
      <xdr:col>19</xdr:col>
      <xdr:colOff>321775</xdr:colOff>
      <xdr:row>42</xdr:row>
      <xdr:rowOff>35718</xdr:rowOff>
    </xdr:to>
    <xdr:sp macro="" textlink="">
      <xdr:nvSpPr>
        <xdr:cNvPr id="14" name="Rectangle avec flèche vers la gauch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6EFECB7-3285-4A54-865D-F25E8D5739CD}"/>
            </a:ext>
          </a:extLst>
        </xdr:cNvPr>
        <xdr:cNvSpPr/>
      </xdr:nvSpPr>
      <xdr:spPr>
        <a:xfrm>
          <a:off x="29515594" y="8715375"/>
          <a:ext cx="1643063" cy="464343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r-FR" sz="1100"/>
            <a:t>Retour : </a:t>
          </a:r>
        </a:p>
        <a:p>
          <a:pPr algn="ctr"/>
          <a:r>
            <a:rPr lang="fr-FR" sz="1100"/>
            <a:t>cliquer dessus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X303"/>
  <sheetViews>
    <sheetView tabSelected="1" zoomScale="80" zoomScaleNormal="80" workbookViewId="0">
      <selection activeCell="C35" sqref="C35"/>
    </sheetView>
  </sheetViews>
  <sheetFormatPr baseColWidth="10" defaultRowHeight="15" x14ac:dyDescent="0.25"/>
  <sheetData>
    <row r="1" spans="1:24" ht="15.75" thickBot="1" x14ac:dyDescent="0.3">
      <c r="A1" s="107"/>
      <c r="B1" s="178" t="s">
        <v>239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46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</row>
    <row r="2" spans="1:24" ht="21.75" thickBot="1" x14ac:dyDescent="0.4">
      <c r="A2" s="145" t="s">
        <v>210</v>
      </c>
      <c r="B2" s="172">
        <v>2021</v>
      </c>
      <c r="C2" s="245" t="s">
        <v>265</v>
      </c>
      <c r="D2" s="173"/>
      <c r="E2" s="173"/>
      <c r="F2" s="173"/>
      <c r="G2" s="173"/>
      <c r="H2" s="173"/>
      <c r="I2" s="173"/>
      <c r="J2" s="174"/>
      <c r="K2" s="175"/>
      <c r="L2" s="175"/>
      <c r="M2" s="173"/>
      <c r="N2" s="173"/>
      <c r="O2" s="176"/>
      <c r="P2" s="107"/>
      <c r="Q2" s="107"/>
      <c r="R2" s="107"/>
      <c r="S2" s="107"/>
      <c r="T2" s="107"/>
      <c r="U2" s="107"/>
      <c r="V2" s="107"/>
      <c r="W2" s="107"/>
      <c r="X2" s="107"/>
    </row>
    <row r="3" spans="1:24" x14ac:dyDescent="0.25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1:24" ht="15.75" x14ac:dyDescent="0.25">
      <c r="A4" s="107"/>
      <c r="B4" s="224" t="s">
        <v>266</v>
      </c>
      <c r="C4" s="225"/>
      <c r="D4" s="225"/>
      <c r="E4" s="225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107"/>
      <c r="W4" s="107"/>
      <c r="X4" s="107"/>
    </row>
    <row r="5" spans="1:24" s="64" customFormat="1" ht="15.75" x14ac:dyDescent="0.25">
      <c r="A5" s="107"/>
      <c r="B5" s="224" t="s">
        <v>271</v>
      </c>
      <c r="C5" s="225"/>
      <c r="D5" s="225"/>
      <c r="E5" s="225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07"/>
      <c r="W5" s="107"/>
      <c r="X5" s="107"/>
    </row>
    <row r="6" spans="1:24" ht="15.75" x14ac:dyDescent="0.25">
      <c r="A6" s="107"/>
      <c r="B6" s="224" t="s">
        <v>272</v>
      </c>
      <c r="C6" s="225"/>
      <c r="D6" s="225"/>
      <c r="E6" s="225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13"/>
      <c r="R6" s="113"/>
      <c r="S6" s="113"/>
      <c r="T6" s="113"/>
      <c r="U6" s="113"/>
      <c r="V6" s="107"/>
      <c r="W6" s="107"/>
      <c r="X6" s="107"/>
    </row>
    <row r="7" spans="1:24" ht="15.75" x14ac:dyDescent="0.25">
      <c r="A7" s="136" t="s">
        <v>204</v>
      </c>
      <c r="B7" s="224" t="s">
        <v>273</v>
      </c>
      <c r="C7" s="225"/>
      <c r="D7" s="225"/>
      <c r="E7" s="225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3"/>
      <c r="V7" s="107"/>
      <c r="W7" s="107"/>
      <c r="X7" s="107"/>
    </row>
    <row r="8" spans="1:24" ht="15.75" x14ac:dyDescent="0.25">
      <c r="A8" s="107"/>
      <c r="B8" s="225"/>
      <c r="C8" s="225"/>
      <c r="D8" s="225"/>
      <c r="E8" s="225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113"/>
      <c r="S8" s="113"/>
      <c r="T8" s="113"/>
      <c r="U8" s="113"/>
      <c r="V8" s="107"/>
      <c r="W8" s="107"/>
      <c r="X8" s="107"/>
    </row>
    <row r="9" spans="1:24" ht="15.75" x14ac:dyDescent="0.25">
      <c r="A9" s="107"/>
      <c r="B9" s="244" t="s">
        <v>276</v>
      </c>
      <c r="C9" s="224"/>
      <c r="D9" s="224"/>
      <c r="E9" s="225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3"/>
      <c r="V9" s="107"/>
      <c r="W9" s="107"/>
      <c r="X9" s="107"/>
    </row>
    <row r="10" spans="1:24" ht="18.75" x14ac:dyDescent="0.3">
      <c r="A10" s="107"/>
      <c r="B10" s="177"/>
      <c r="C10" s="243" t="s">
        <v>277</v>
      </c>
      <c r="D10" s="135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  <c r="P10" s="113"/>
      <c r="Q10" s="113"/>
      <c r="R10" s="113"/>
      <c r="S10" s="113"/>
      <c r="T10" s="113"/>
      <c r="U10" s="113"/>
      <c r="V10" s="107"/>
      <c r="W10" s="107"/>
      <c r="X10" s="107"/>
    </row>
    <row r="11" spans="1:24" ht="15.75" thickBot="1" x14ac:dyDescent="0.3">
      <c r="A11" s="107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</row>
    <row r="12" spans="1:24" x14ac:dyDescent="0.25">
      <c r="A12" s="107"/>
      <c r="B12" s="231"/>
      <c r="C12" s="232"/>
      <c r="D12" s="232"/>
      <c r="E12" s="232"/>
      <c r="F12" s="232"/>
      <c r="G12" s="232"/>
      <c r="H12" s="232"/>
      <c r="I12" s="232"/>
      <c r="J12" s="233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</row>
    <row r="13" spans="1:24" ht="15.75" x14ac:dyDescent="0.25">
      <c r="A13" s="107"/>
      <c r="B13" s="234" t="s">
        <v>238</v>
      </c>
      <c r="C13" s="235"/>
      <c r="D13" s="235"/>
      <c r="E13" s="235"/>
      <c r="F13" s="235"/>
      <c r="G13" s="235"/>
      <c r="H13" s="235"/>
      <c r="I13" s="236"/>
      <c r="J13" s="237"/>
      <c r="K13" s="109"/>
      <c r="L13" s="109"/>
      <c r="M13" s="109"/>
      <c r="N13" s="109"/>
      <c r="O13" s="109"/>
      <c r="P13" s="109"/>
      <c r="Q13" s="109"/>
      <c r="R13" s="109"/>
      <c r="S13" s="109"/>
      <c r="T13" s="107"/>
      <c r="U13" s="107"/>
      <c r="V13" s="107"/>
      <c r="W13" s="107"/>
      <c r="X13" s="107"/>
    </row>
    <row r="14" spans="1:24" ht="15.75" x14ac:dyDescent="0.25">
      <c r="A14" s="107"/>
      <c r="B14" s="238" t="s">
        <v>206</v>
      </c>
      <c r="C14" s="235"/>
      <c r="D14" s="235"/>
      <c r="E14" s="235"/>
      <c r="F14" s="235"/>
      <c r="G14" s="235"/>
      <c r="H14" s="235"/>
      <c r="I14" s="236"/>
      <c r="J14" s="237"/>
      <c r="K14" s="109"/>
      <c r="L14" s="109"/>
      <c r="M14" s="109"/>
      <c r="N14" s="109"/>
      <c r="O14" s="109"/>
      <c r="P14" s="109"/>
      <c r="Q14" s="109"/>
      <c r="R14" s="109"/>
      <c r="S14" s="109"/>
      <c r="T14" s="107"/>
      <c r="U14" s="107"/>
      <c r="V14" s="107"/>
      <c r="W14" s="107"/>
      <c r="X14" s="107"/>
    </row>
    <row r="15" spans="1:24" ht="15.75" x14ac:dyDescent="0.25">
      <c r="A15" s="107"/>
      <c r="B15" s="238" t="s">
        <v>207</v>
      </c>
      <c r="C15" s="235"/>
      <c r="D15" s="235"/>
      <c r="E15" s="235"/>
      <c r="F15" s="235"/>
      <c r="G15" s="235"/>
      <c r="H15" s="235"/>
      <c r="I15" s="236"/>
      <c r="J15" s="237"/>
      <c r="K15" s="109"/>
      <c r="L15" s="109"/>
      <c r="M15" s="109"/>
      <c r="N15" s="109"/>
      <c r="O15" s="109"/>
      <c r="P15" s="109"/>
      <c r="Q15" s="109"/>
      <c r="R15" s="109"/>
      <c r="S15" s="109"/>
      <c r="T15" s="107"/>
      <c r="U15" s="107"/>
      <c r="V15" s="107"/>
      <c r="W15" s="107"/>
      <c r="X15" s="107"/>
    </row>
    <row r="16" spans="1:24" ht="15.75" thickBot="1" x14ac:dyDescent="0.3">
      <c r="A16" s="107"/>
      <c r="B16" s="239"/>
      <c r="C16" s="240"/>
      <c r="D16" s="240"/>
      <c r="E16" s="240"/>
      <c r="F16" s="240"/>
      <c r="G16" s="240"/>
      <c r="H16" s="240"/>
      <c r="I16" s="240"/>
      <c r="J16" s="241"/>
      <c r="K16" s="109"/>
      <c r="L16" s="109"/>
      <c r="M16" s="109"/>
      <c r="N16" s="109"/>
      <c r="O16" s="109"/>
      <c r="P16" s="109"/>
      <c r="Q16" s="109"/>
      <c r="R16" s="109"/>
      <c r="S16" s="109"/>
      <c r="T16" s="107"/>
      <c r="U16" s="107"/>
      <c r="V16" s="107"/>
      <c r="W16" s="107"/>
      <c r="X16" s="107"/>
    </row>
    <row r="17" spans="1:24" x14ac:dyDescent="0.25">
      <c r="A17" s="107"/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9"/>
      <c r="M17" s="109"/>
      <c r="N17" s="109"/>
      <c r="O17" s="109"/>
      <c r="P17" s="109"/>
      <c r="Q17" s="109"/>
      <c r="R17" s="109"/>
      <c r="S17" s="109"/>
      <c r="T17" s="107"/>
      <c r="U17" s="107"/>
      <c r="V17" s="107"/>
      <c r="W17" s="107"/>
      <c r="X17" s="107"/>
    </row>
    <row r="18" spans="1:24" ht="15.75" x14ac:dyDescent="0.25">
      <c r="A18" s="107"/>
      <c r="B18" s="226" t="s">
        <v>257</v>
      </c>
      <c r="C18" s="226"/>
      <c r="D18" s="226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09"/>
      <c r="S18" s="109"/>
      <c r="T18" s="107"/>
      <c r="U18" s="107"/>
      <c r="V18" s="107"/>
      <c r="W18" s="107"/>
      <c r="X18" s="107"/>
    </row>
    <row r="19" spans="1:24" ht="15.75" x14ac:dyDescent="0.25">
      <c r="A19" s="107"/>
      <c r="B19" s="230" t="s">
        <v>255</v>
      </c>
      <c r="C19" s="218"/>
      <c r="D19" s="226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09"/>
      <c r="S19" s="109"/>
      <c r="T19" s="107"/>
      <c r="U19" s="107"/>
      <c r="V19" s="107"/>
      <c r="W19" s="107"/>
      <c r="X19" s="107"/>
    </row>
    <row r="20" spans="1:24" ht="15.75" x14ac:dyDescent="0.25">
      <c r="A20" s="107"/>
      <c r="B20" s="217" t="s">
        <v>293</v>
      </c>
      <c r="C20" s="218"/>
      <c r="D20" s="226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09"/>
      <c r="S20" s="109"/>
      <c r="T20" s="107"/>
      <c r="U20" s="107"/>
      <c r="V20" s="107"/>
      <c r="W20" s="107"/>
      <c r="X20" s="107"/>
    </row>
    <row r="21" spans="1:24" ht="15.75" x14ac:dyDescent="0.25">
      <c r="A21" s="107"/>
      <c r="B21" s="219"/>
      <c r="C21" s="218" t="s">
        <v>459</v>
      </c>
      <c r="D21" s="226"/>
      <c r="E21" s="144"/>
      <c r="F21" s="144"/>
      <c r="G21" s="144"/>
      <c r="H21" s="144"/>
      <c r="I21" s="144"/>
      <c r="J21" s="143"/>
      <c r="K21" s="144"/>
      <c r="L21" s="144"/>
      <c r="M21" s="144"/>
      <c r="N21" s="144"/>
      <c r="O21" s="144"/>
      <c r="P21" s="144"/>
      <c r="Q21" s="144"/>
      <c r="R21" s="109"/>
      <c r="S21" s="109"/>
      <c r="T21" s="107"/>
      <c r="U21" s="107"/>
      <c r="V21" s="107"/>
      <c r="W21" s="107"/>
      <c r="X21" s="107"/>
    </row>
    <row r="22" spans="1:24" ht="15.75" x14ac:dyDescent="0.25">
      <c r="A22" s="107"/>
      <c r="C22" s="218" t="s">
        <v>458</v>
      </c>
      <c r="D22" s="226"/>
      <c r="E22" s="144"/>
      <c r="F22" s="144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09"/>
      <c r="S22" s="109"/>
      <c r="T22" s="107"/>
      <c r="U22" s="107"/>
      <c r="V22" s="107"/>
      <c r="W22" s="107"/>
      <c r="X22" s="107"/>
    </row>
    <row r="23" spans="1:24" ht="15.75" x14ac:dyDescent="0.25">
      <c r="A23" s="107"/>
      <c r="C23" s="218" t="s">
        <v>460</v>
      </c>
      <c r="D23" s="226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09"/>
      <c r="S23" s="109"/>
      <c r="T23" s="107"/>
      <c r="U23" s="107"/>
      <c r="V23" s="107"/>
      <c r="W23" s="107"/>
      <c r="X23" s="107"/>
    </row>
    <row r="24" spans="1:24" ht="15.75" x14ac:dyDescent="0.25">
      <c r="A24" s="107"/>
      <c r="C24" s="218" t="s">
        <v>270</v>
      </c>
      <c r="D24" s="226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09"/>
      <c r="S24" s="109"/>
      <c r="T24" s="107"/>
      <c r="U24" s="107"/>
      <c r="V24" s="107"/>
      <c r="W24" s="107"/>
      <c r="X24" s="107"/>
    </row>
    <row r="25" spans="1:24" ht="15.75" x14ac:dyDescent="0.25">
      <c r="A25" s="107"/>
      <c r="B25" s="219"/>
      <c r="C25" s="218"/>
      <c r="D25" s="226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09"/>
      <c r="S25" s="109"/>
      <c r="T25" s="107"/>
      <c r="U25" s="107"/>
      <c r="V25" s="107"/>
      <c r="W25" s="107"/>
      <c r="X25" s="107"/>
    </row>
    <row r="26" spans="1:24" ht="15.75" x14ac:dyDescent="0.25">
      <c r="A26" s="107"/>
      <c r="B26" s="375" t="s">
        <v>461</v>
      </c>
      <c r="C26" s="376"/>
      <c r="D26" s="377"/>
      <c r="E26" s="378"/>
      <c r="F26" s="378"/>
      <c r="G26" s="378"/>
      <c r="H26" s="378"/>
      <c r="I26" s="378"/>
      <c r="J26" s="378"/>
      <c r="L26" s="64"/>
      <c r="M26" s="64"/>
      <c r="N26" s="64"/>
      <c r="O26" s="64"/>
      <c r="P26" s="64"/>
      <c r="Q26" s="64"/>
      <c r="R26" s="109"/>
      <c r="S26" s="109"/>
      <c r="T26" s="107"/>
      <c r="U26" s="107"/>
      <c r="V26" s="107"/>
      <c r="W26" s="107"/>
      <c r="X26" s="107"/>
    </row>
    <row r="27" spans="1:24" ht="15.75" x14ac:dyDescent="0.25">
      <c r="A27" s="107"/>
      <c r="B27" s="219"/>
      <c r="C27" s="220"/>
      <c r="D27" s="227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09"/>
      <c r="S27" s="109"/>
      <c r="T27" s="107"/>
      <c r="U27" s="107"/>
      <c r="V27" s="107"/>
      <c r="W27" s="107"/>
      <c r="X27" s="107"/>
    </row>
    <row r="28" spans="1:24" ht="15.75" x14ac:dyDescent="0.25">
      <c r="A28" s="107"/>
      <c r="B28" s="217" t="s">
        <v>457</v>
      </c>
      <c r="C28" s="220"/>
      <c r="D28" s="227"/>
      <c r="E28" s="183"/>
      <c r="F28" s="183"/>
      <c r="G28" s="183"/>
      <c r="H28" s="143"/>
      <c r="I28" s="183"/>
      <c r="J28" s="183"/>
      <c r="K28" s="183"/>
      <c r="L28" s="183"/>
      <c r="M28" s="183"/>
      <c r="N28" s="183"/>
      <c r="O28" s="183"/>
      <c r="P28" s="183"/>
      <c r="Q28" s="183"/>
      <c r="R28" s="109"/>
      <c r="S28" s="109"/>
      <c r="T28" s="107"/>
      <c r="U28" s="107"/>
      <c r="V28" s="107"/>
      <c r="W28" s="107"/>
      <c r="X28" s="107"/>
    </row>
    <row r="29" spans="1:24" x14ac:dyDescent="0.25">
      <c r="A29" s="107"/>
      <c r="B29" s="216"/>
      <c r="C29" s="216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09"/>
      <c r="S29" s="109"/>
      <c r="T29" s="107"/>
      <c r="U29" s="107"/>
      <c r="V29" s="107"/>
      <c r="W29" s="107"/>
      <c r="X29" s="107"/>
    </row>
    <row r="30" spans="1:24" x14ac:dyDescent="0.25">
      <c r="A30" s="107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09"/>
      <c r="S30" s="109"/>
      <c r="T30" s="107"/>
      <c r="U30" s="107"/>
      <c r="V30" s="107"/>
      <c r="W30" s="107"/>
      <c r="X30" s="107"/>
    </row>
    <row r="31" spans="1:24" x14ac:dyDescent="0.25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9"/>
      <c r="S31" s="109"/>
      <c r="T31" s="107"/>
      <c r="U31" s="107"/>
      <c r="V31" s="107"/>
      <c r="W31" s="107"/>
      <c r="X31" s="107"/>
    </row>
    <row r="32" spans="1:24" x14ac:dyDescent="0.25">
      <c r="A32" s="107"/>
      <c r="B32" s="236"/>
      <c r="C32" s="236"/>
      <c r="D32" s="236"/>
      <c r="E32" s="236"/>
      <c r="F32" s="236"/>
      <c r="G32" s="236"/>
      <c r="H32" s="236"/>
      <c r="I32" s="236"/>
      <c r="J32" s="236"/>
      <c r="K32" s="236"/>
      <c r="L32" s="236"/>
      <c r="M32" s="236"/>
      <c r="N32" s="236"/>
      <c r="O32" s="107"/>
      <c r="P32" s="107"/>
      <c r="Q32" s="107"/>
      <c r="R32" s="109"/>
      <c r="S32" s="109"/>
      <c r="T32" s="107"/>
      <c r="U32" s="107"/>
      <c r="V32" s="107"/>
      <c r="W32" s="107"/>
      <c r="X32" s="107"/>
    </row>
    <row r="33" spans="1:24" ht="15.75" x14ac:dyDescent="0.25">
      <c r="A33" s="107"/>
      <c r="B33" s="242" t="s">
        <v>464</v>
      </c>
      <c r="C33" s="235"/>
      <c r="D33" s="235"/>
      <c r="E33" s="236"/>
      <c r="F33" s="236"/>
      <c r="G33" s="236"/>
      <c r="H33" s="236"/>
      <c r="I33" s="236"/>
      <c r="J33" s="236"/>
      <c r="K33" s="236"/>
      <c r="L33" s="236"/>
      <c r="M33" s="236"/>
      <c r="N33" s="236"/>
      <c r="O33" s="107"/>
      <c r="P33" s="107"/>
      <c r="Q33" s="107"/>
      <c r="R33" s="109"/>
      <c r="S33" s="109"/>
      <c r="T33" s="107"/>
      <c r="U33" s="107"/>
      <c r="V33" s="107"/>
      <c r="W33" s="107"/>
      <c r="X33" s="107"/>
    </row>
    <row r="34" spans="1:24" ht="15.75" x14ac:dyDescent="0.25">
      <c r="A34" s="107"/>
      <c r="B34" s="235"/>
      <c r="C34" s="235" t="s">
        <v>465</v>
      </c>
      <c r="D34" s="235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107"/>
      <c r="P34" s="107"/>
      <c r="Q34" s="107"/>
      <c r="R34" s="109"/>
      <c r="S34" s="109"/>
      <c r="T34" s="107"/>
      <c r="U34" s="107"/>
      <c r="V34" s="107"/>
      <c r="W34" s="107"/>
      <c r="X34" s="107"/>
    </row>
    <row r="35" spans="1:24" ht="15.75" x14ac:dyDescent="0.25">
      <c r="A35" s="107"/>
      <c r="B35" s="235"/>
      <c r="C35" s="235"/>
      <c r="D35" s="235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109"/>
      <c r="P35" s="109"/>
      <c r="Q35" s="109"/>
      <c r="R35" s="109"/>
      <c r="S35" s="109"/>
      <c r="T35" s="107"/>
      <c r="U35" s="107"/>
      <c r="V35" s="107"/>
      <c r="W35" s="107"/>
      <c r="X35" s="107"/>
    </row>
    <row r="36" spans="1:24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9"/>
      <c r="N36" s="109"/>
      <c r="O36" s="109"/>
      <c r="P36" s="109"/>
      <c r="Q36" s="109"/>
      <c r="R36" s="109"/>
      <c r="S36" s="109"/>
      <c r="T36" s="107"/>
      <c r="U36" s="107"/>
      <c r="V36" s="107"/>
      <c r="W36" s="107"/>
      <c r="X36" s="107"/>
    </row>
    <row r="37" spans="1:24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9"/>
      <c r="N37" s="109"/>
      <c r="O37" s="109"/>
      <c r="P37" s="109"/>
      <c r="Q37" s="109"/>
      <c r="R37" s="109"/>
      <c r="S37" s="109"/>
      <c r="T37" s="107"/>
      <c r="U37" s="107"/>
      <c r="V37" s="107"/>
      <c r="W37" s="107"/>
      <c r="X37" s="107"/>
    </row>
    <row r="38" spans="1:24" x14ac:dyDescent="0.25">
      <c r="A38" s="107"/>
      <c r="B38" s="107"/>
      <c r="C38" s="107"/>
      <c r="D38" s="107"/>
      <c r="E38" s="107"/>
      <c r="F38" s="221" t="s">
        <v>269</v>
      </c>
      <c r="G38" s="107"/>
      <c r="H38" s="107"/>
      <c r="I38" s="107"/>
      <c r="J38" s="107"/>
      <c r="K38" s="107"/>
      <c r="L38" s="107"/>
      <c r="M38" s="109"/>
      <c r="N38" s="109"/>
      <c r="O38" s="109"/>
      <c r="P38" s="109"/>
      <c r="Q38" s="109"/>
      <c r="R38" s="109"/>
      <c r="S38" s="109"/>
      <c r="T38" s="107"/>
      <c r="U38" s="107"/>
      <c r="V38" s="107"/>
      <c r="W38" s="107"/>
      <c r="X38" s="107"/>
    </row>
    <row r="39" spans="1:24" x14ac:dyDescent="0.25">
      <c r="A39" s="107"/>
      <c r="B39" s="107"/>
      <c r="C39" s="107"/>
      <c r="D39" s="107"/>
      <c r="E39" s="107"/>
      <c r="F39" s="221" t="s">
        <v>268</v>
      </c>
      <c r="G39" s="107"/>
      <c r="H39" s="107"/>
      <c r="I39" s="107"/>
      <c r="J39" s="107"/>
      <c r="K39" s="107"/>
      <c r="L39" s="107"/>
      <c r="M39" s="109"/>
      <c r="N39" s="109"/>
      <c r="O39" s="109"/>
      <c r="P39" s="109"/>
      <c r="Q39" s="109"/>
      <c r="R39" s="109"/>
      <c r="S39" s="109"/>
      <c r="T39" s="107"/>
      <c r="U39" s="107"/>
      <c r="V39" s="107"/>
      <c r="W39" s="107"/>
      <c r="X39" s="107"/>
    </row>
    <row r="40" spans="1:24" x14ac:dyDescent="0.25">
      <c r="A40" s="107"/>
      <c r="B40" s="107"/>
      <c r="C40" s="107"/>
      <c r="D40" s="107"/>
      <c r="E40" s="107"/>
      <c r="F40" s="223" t="s">
        <v>267</v>
      </c>
      <c r="G40" s="107"/>
      <c r="H40" s="107"/>
      <c r="I40" s="107"/>
      <c r="J40" s="107"/>
      <c r="K40" s="107"/>
      <c r="L40" s="107"/>
      <c r="M40" s="109"/>
      <c r="N40" s="109"/>
      <c r="O40" s="109"/>
      <c r="P40" s="109"/>
      <c r="Q40" s="109"/>
      <c r="R40" s="109"/>
      <c r="S40" s="109"/>
      <c r="T40" s="107"/>
      <c r="U40" s="107"/>
      <c r="V40" s="107"/>
      <c r="W40" s="107"/>
      <c r="X40" s="107"/>
    </row>
    <row r="41" spans="1:24" x14ac:dyDescent="0.25">
      <c r="A41" s="107"/>
      <c r="B41" s="107"/>
      <c r="C41" s="107"/>
      <c r="D41" s="107"/>
      <c r="E41" s="107"/>
      <c r="F41" s="222"/>
      <c r="G41" s="107"/>
      <c r="H41" s="107"/>
      <c r="I41" s="107"/>
      <c r="J41" s="107"/>
      <c r="K41" s="107"/>
      <c r="L41" s="107"/>
      <c r="M41" s="109"/>
      <c r="N41" s="109"/>
      <c r="O41" s="109"/>
      <c r="P41" s="109"/>
      <c r="Q41" s="109"/>
      <c r="R41" s="109"/>
      <c r="S41" s="109"/>
      <c r="T41" s="107"/>
      <c r="U41" s="107"/>
      <c r="V41" s="107"/>
      <c r="W41" s="107"/>
      <c r="X41" s="107"/>
    </row>
    <row r="42" spans="1:24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9"/>
      <c r="N42" s="109"/>
      <c r="O42" s="109"/>
      <c r="P42" s="109"/>
      <c r="Q42" s="109"/>
      <c r="R42" s="109"/>
      <c r="S42" s="109"/>
      <c r="T42" s="107"/>
      <c r="U42" s="107"/>
      <c r="V42" s="107"/>
      <c r="W42" s="107"/>
      <c r="X42" s="107"/>
    </row>
    <row r="43" spans="1:24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9"/>
      <c r="N43" s="109"/>
      <c r="O43" s="109"/>
      <c r="P43" s="109"/>
      <c r="Q43" s="109"/>
      <c r="R43" s="109"/>
      <c r="S43" s="109"/>
      <c r="T43" s="107"/>
      <c r="U43" s="107"/>
      <c r="V43" s="107"/>
      <c r="W43" s="107"/>
      <c r="X43" s="107"/>
    </row>
    <row r="44" spans="1:24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9"/>
      <c r="N44" s="109"/>
      <c r="O44" s="109"/>
      <c r="P44" s="109"/>
      <c r="Q44" s="109"/>
      <c r="R44" s="109"/>
      <c r="S44" s="109"/>
      <c r="T44" s="107"/>
      <c r="U44" s="107"/>
      <c r="V44" s="107"/>
      <c r="W44" s="107"/>
      <c r="X44" s="107"/>
    </row>
    <row r="45" spans="1:24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9"/>
      <c r="N45" s="109"/>
      <c r="O45" s="109"/>
      <c r="P45" s="109"/>
      <c r="Q45" s="109"/>
      <c r="R45" s="109"/>
      <c r="S45" s="109"/>
      <c r="T45" s="107"/>
      <c r="U45" s="107"/>
      <c r="V45" s="107"/>
      <c r="W45" s="107"/>
      <c r="X45" s="107"/>
    </row>
    <row r="46" spans="1:24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9"/>
      <c r="N46" s="109"/>
      <c r="O46" s="109"/>
      <c r="P46" s="109"/>
      <c r="Q46" s="109"/>
      <c r="R46" s="109"/>
      <c r="S46" s="109"/>
      <c r="T46" s="107"/>
      <c r="U46" s="107"/>
      <c r="V46" s="107"/>
      <c r="W46" s="107"/>
      <c r="X46" s="107"/>
    </row>
    <row r="47" spans="1:24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9"/>
      <c r="N47" s="109"/>
      <c r="O47" s="109"/>
      <c r="P47" s="109"/>
      <c r="Q47" s="109"/>
      <c r="R47" s="109"/>
      <c r="S47" s="109"/>
      <c r="T47" s="107"/>
      <c r="U47" s="107"/>
      <c r="V47" s="107"/>
      <c r="W47" s="107"/>
      <c r="X47" s="107"/>
    </row>
    <row r="48" spans="1:24" x14ac:dyDescent="0.25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9"/>
      <c r="O48" s="109"/>
      <c r="P48" s="109"/>
      <c r="Q48" s="109"/>
      <c r="R48" s="109"/>
      <c r="S48" s="109"/>
      <c r="T48" s="107"/>
      <c r="U48" s="107"/>
      <c r="V48" s="107"/>
      <c r="W48" s="107"/>
      <c r="X48" s="107"/>
    </row>
    <row r="49" spans="1:24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</row>
    <row r="50" spans="1:24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</row>
    <row r="51" spans="1:24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</row>
    <row r="52" spans="1:24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</row>
    <row r="53" spans="1:24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</row>
    <row r="54" spans="1:24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</row>
    <row r="55" spans="1:24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</row>
    <row r="56" spans="1:24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</row>
    <row r="57" spans="1:24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</row>
    <row r="58" spans="1:24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</row>
    <row r="59" spans="1:24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</row>
    <row r="60" spans="1:24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</row>
    <row r="61" spans="1:24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</row>
    <row r="62" spans="1:24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</row>
    <row r="63" spans="1:24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</row>
    <row r="64" spans="1:24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</row>
    <row r="65" spans="1:24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</row>
    <row r="66" spans="1:24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</row>
    <row r="67" spans="1:24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</row>
    <row r="68" spans="1:24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</row>
    <row r="69" spans="1:24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</row>
    <row r="70" spans="1:24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</row>
    <row r="71" spans="1:24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</row>
    <row r="72" spans="1:24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</row>
    <row r="73" spans="1:24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</row>
    <row r="74" spans="1:24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</row>
    <row r="75" spans="1:24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</row>
    <row r="76" spans="1:24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</row>
    <row r="77" spans="1:24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</row>
    <row r="78" spans="1:24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</row>
    <row r="79" spans="1:24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</row>
    <row r="80" spans="1:24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</row>
    <row r="81" spans="1:24" x14ac:dyDescent="0.25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</row>
    <row r="82" spans="1:24" x14ac:dyDescent="0.25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</row>
    <row r="83" spans="1:24" x14ac:dyDescent="0.25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</row>
    <row r="84" spans="1:24" x14ac:dyDescent="0.25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</row>
    <row r="85" spans="1:24" x14ac:dyDescent="0.25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</row>
    <row r="86" spans="1:24" x14ac:dyDescent="0.25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</row>
    <row r="87" spans="1:24" x14ac:dyDescent="0.25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</row>
    <row r="88" spans="1:24" x14ac:dyDescent="0.25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</row>
    <row r="89" spans="1:24" x14ac:dyDescent="0.25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</row>
    <row r="90" spans="1:24" x14ac:dyDescent="0.25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</row>
    <row r="91" spans="1:24" x14ac:dyDescent="0.25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</row>
    <row r="92" spans="1:24" x14ac:dyDescent="0.25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</row>
    <row r="93" spans="1:24" x14ac:dyDescent="0.25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</row>
    <row r="94" spans="1:24" x14ac:dyDescent="0.25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</row>
    <row r="95" spans="1:24" x14ac:dyDescent="0.25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</row>
    <row r="96" spans="1:24" x14ac:dyDescent="0.25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</row>
    <row r="97" spans="1:24" x14ac:dyDescent="0.25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</row>
    <row r="98" spans="1:24" x14ac:dyDescent="0.25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</row>
    <row r="99" spans="1:24" x14ac:dyDescent="0.25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</row>
    <row r="100" spans="1:24" x14ac:dyDescent="0.25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</row>
    <row r="101" spans="1:24" x14ac:dyDescent="0.25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</row>
    <row r="102" spans="1:24" x14ac:dyDescent="0.25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</row>
    <row r="103" spans="1:24" x14ac:dyDescent="0.25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</row>
    <row r="104" spans="1:24" x14ac:dyDescent="0.25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</row>
    <row r="105" spans="1:24" x14ac:dyDescent="0.25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</row>
    <row r="106" spans="1:24" x14ac:dyDescent="0.25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</row>
    <row r="107" spans="1:24" x14ac:dyDescent="0.25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</row>
    <row r="108" spans="1:24" x14ac:dyDescent="0.25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</row>
    <row r="109" spans="1:24" x14ac:dyDescent="0.25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</row>
    <row r="110" spans="1:24" x14ac:dyDescent="0.25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</row>
    <row r="111" spans="1:24" x14ac:dyDescent="0.25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</row>
    <row r="112" spans="1:24" x14ac:dyDescent="0.25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</row>
    <row r="113" spans="1:24" x14ac:dyDescent="0.25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</row>
    <row r="114" spans="1:24" x14ac:dyDescent="0.25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</row>
    <row r="115" spans="1:24" x14ac:dyDescent="0.25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</row>
    <row r="116" spans="1:24" x14ac:dyDescent="0.25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</row>
    <row r="117" spans="1:24" x14ac:dyDescent="0.25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</row>
    <row r="118" spans="1:24" x14ac:dyDescent="0.25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</row>
    <row r="119" spans="1:24" x14ac:dyDescent="0.25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</row>
    <row r="120" spans="1:24" x14ac:dyDescent="0.25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</row>
    <row r="121" spans="1:24" x14ac:dyDescent="0.25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</row>
    <row r="122" spans="1:24" x14ac:dyDescent="0.25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</row>
    <row r="123" spans="1:24" x14ac:dyDescent="0.25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</row>
    <row r="124" spans="1:24" x14ac:dyDescent="0.25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</row>
    <row r="125" spans="1:24" x14ac:dyDescent="0.25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</row>
    <row r="126" spans="1:24" x14ac:dyDescent="0.25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</row>
    <row r="127" spans="1:24" x14ac:dyDescent="0.25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</row>
    <row r="128" spans="1:24" x14ac:dyDescent="0.25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</row>
    <row r="129" spans="1:24" x14ac:dyDescent="0.25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</row>
    <row r="130" spans="1:24" x14ac:dyDescent="0.25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</row>
    <row r="131" spans="1:24" x14ac:dyDescent="0.25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</row>
    <row r="132" spans="1:24" x14ac:dyDescent="0.25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</row>
    <row r="133" spans="1:24" x14ac:dyDescent="0.25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</row>
    <row r="134" spans="1:24" x14ac:dyDescent="0.25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</row>
    <row r="135" spans="1:24" x14ac:dyDescent="0.25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</row>
    <row r="136" spans="1:24" x14ac:dyDescent="0.25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</row>
    <row r="137" spans="1:24" x14ac:dyDescent="0.25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</row>
    <row r="138" spans="1:24" x14ac:dyDescent="0.25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</row>
    <row r="139" spans="1:24" x14ac:dyDescent="0.25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</row>
    <row r="140" spans="1:24" x14ac:dyDescent="0.25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</row>
    <row r="141" spans="1:24" x14ac:dyDescent="0.25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</row>
    <row r="142" spans="1:24" x14ac:dyDescent="0.25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</row>
    <row r="143" spans="1:24" x14ac:dyDescent="0.25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</row>
    <row r="144" spans="1:24" x14ac:dyDescent="0.25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</row>
    <row r="145" spans="1:24" x14ac:dyDescent="0.25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</row>
    <row r="146" spans="1:24" x14ac:dyDescent="0.25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</row>
    <row r="147" spans="1:24" x14ac:dyDescent="0.25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</row>
    <row r="148" spans="1:24" x14ac:dyDescent="0.25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</row>
    <row r="149" spans="1:24" x14ac:dyDescent="0.25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</row>
    <row r="150" spans="1:24" x14ac:dyDescent="0.25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</row>
    <row r="151" spans="1:24" x14ac:dyDescent="0.25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</row>
    <row r="152" spans="1:24" x14ac:dyDescent="0.25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</row>
    <row r="153" spans="1:24" x14ac:dyDescent="0.25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</row>
    <row r="154" spans="1:24" x14ac:dyDescent="0.25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</row>
    <row r="155" spans="1:24" x14ac:dyDescent="0.25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</row>
    <row r="156" spans="1:24" x14ac:dyDescent="0.25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</row>
    <row r="157" spans="1:24" x14ac:dyDescent="0.25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</row>
    <row r="158" spans="1:24" x14ac:dyDescent="0.25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</row>
    <row r="159" spans="1:24" x14ac:dyDescent="0.25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</row>
    <row r="160" spans="1:24" x14ac:dyDescent="0.25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</row>
    <row r="161" spans="1:24" x14ac:dyDescent="0.25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</row>
    <row r="162" spans="1:24" x14ac:dyDescent="0.25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</row>
    <row r="163" spans="1:24" x14ac:dyDescent="0.25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</row>
    <row r="164" spans="1:24" x14ac:dyDescent="0.25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</row>
    <row r="165" spans="1:24" x14ac:dyDescent="0.25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</row>
    <row r="166" spans="1:24" x14ac:dyDescent="0.25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</row>
    <row r="167" spans="1:24" x14ac:dyDescent="0.25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</row>
    <row r="168" spans="1:24" x14ac:dyDescent="0.25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</row>
    <row r="169" spans="1:24" x14ac:dyDescent="0.25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</row>
    <row r="170" spans="1:24" x14ac:dyDescent="0.25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</row>
    <row r="171" spans="1:24" x14ac:dyDescent="0.25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</row>
    <row r="172" spans="1:24" x14ac:dyDescent="0.25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</row>
    <row r="173" spans="1:24" x14ac:dyDescent="0.25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</row>
    <row r="174" spans="1:24" x14ac:dyDescent="0.25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</row>
    <row r="175" spans="1:24" x14ac:dyDescent="0.25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</row>
    <row r="176" spans="1:24" x14ac:dyDescent="0.25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</row>
    <row r="177" spans="1:24" x14ac:dyDescent="0.25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</row>
    <row r="178" spans="1:24" x14ac:dyDescent="0.25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</row>
    <row r="179" spans="1:24" x14ac:dyDescent="0.25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</row>
    <row r="180" spans="1:24" x14ac:dyDescent="0.25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</row>
    <row r="181" spans="1:24" x14ac:dyDescent="0.25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</row>
    <row r="182" spans="1:24" x14ac:dyDescent="0.25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</row>
    <row r="183" spans="1:24" x14ac:dyDescent="0.25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</row>
    <row r="184" spans="1:24" x14ac:dyDescent="0.25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</row>
    <row r="185" spans="1:24" x14ac:dyDescent="0.25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</row>
    <row r="186" spans="1:24" x14ac:dyDescent="0.25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</row>
    <row r="187" spans="1:24" x14ac:dyDescent="0.25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</row>
    <row r="188" spans="1:24" x14ac:dyDescent="0.25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</row>
    <row r="189" spans="1:24" x14ac:dyDescent="0.25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</row>
    <row r="190" spans="1:24" x14ac:dyDescent="0.25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</row>
    <row r="191" spans="1:24" x14ac:dyDescent="0.25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</row>
    <row r="192" spans="1:24" x14ac:dyDescent="0.25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</row>
    <row r="193" spans="1:24" x14ac:dyDescent="0.25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</row>
    <row r="194" spans="1:24" x14ac:dyDescent="0.25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</row>
    <row r="195" spans="1:24" x14ac:dyDescent="0.25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</row>
    <row r="196" spans="1:24" x14ac:dyDescent="0.25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</row>
    <row r="197" spans="1:24" x14ac:dyDescent="0.25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</row>
    <row r="198" spans="1:24" x14ac:dyDescent="0.25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</row>
    <row r="199" spans="1:24" x14ac:dyDescent="0.25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</row>
    <row r="200" spans="1:24" x14ac:dyDescent="0.25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</row>
    <row r="201" spans="1:24" x14ac:dyDescent="0.25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</row>
    <row r="202" spans="1:24" x14ac:dyDescent="0.25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</row>
    <row r="203" spans="1:24" x14ac:dyDescent="0.25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</row>
    <row r="204" spans="1:24" x14ac:dyDescent="0.25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</row>
    <row r="205" spans="1:24" x14ac:dyDescent="0.25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</row>
    <row r="206" spans="1:24" x14ac:dyDescent="0.25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</row>
    <row r="207" spans="1:24" x14ac:dyDescent="0.25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</row>
    <row r="208" spans="1:24" x14ac:dyDescent="0.25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</row>
    <row r="209" spans="1:24" x14ac:dyDescent="0.25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</row>
    <row r="210" spans="1:24" x14ac:dyDescent="0.25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</row>
    <row r="211" spans="1:24" x14ac:dyDescent="0.25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</row>
    <row r="212" spans="1:24" x14ac:dyDescent="0.25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</row>
    <row r="213" spans="1:24" x14ac:dyDescent="0.25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</row>
    <row r="214" spans="1:24" x14ac:dyDescent="0.25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</row>
    <row r="215" spans="1:24" x14ac:dyDescent="0.25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</row>
    <row r="216" spans="1:24" x14ac:dyDescent="0.25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</row>
    <row r="217" spans="1:24" x14ac:dyDescent="0.25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</row>
    <row r="218" spans="1:24" x14ac:dyDescent="0.25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</row>
    <row r="219" spans="1:24" x14ac:dyDescent="0.25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</row>
    <row r="220" spans="1:24" x14ac:dyDescent="0.25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</row>
    <row r="221" spans="1:24" x14ac:dyDescent="0.25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</row>
    <row r="222" spans="1:24" x14ac:dyDescent="0.25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</row>
    <row r="223" spans="1:24" x14ac:dyDescent="0.25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</row>
    <row r="224" spans="1:24" x14ac:dyDescent="0.25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</row>
    <row r="225" spans="1:24" x14ac:dyDescent="0.25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</row>
    <row r="226" spans="1:24" x14ac:dyDescent="0.25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</row>
    <row r="227" spans="1:24" x14ac:dyDescent="0.25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</row>
    <row r="228" spans="1:24" x14ac:dyDescent="0.25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</row>
    <row r="229" spans="1:24" x14ac:dyDescent="0.25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</row>
    <row r="230" spans="1:24" x14ac:dyDescent="0.25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</row>
    <row r="231" spans="1:24" x14ac:dyDescent="0.25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</row>
    <row r="232" spans="1:24" x14ac:dyDescent="0.25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</row>
    <row r="233" spans="1:24" x14ac:dyDescent="0.25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</row>
    <row r="234" spans="1:24" x14ac:dyDescent="0.25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</row>
    <row r="235" spans="1:24" x14ac:dyDescent="0.25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</row>
    <row r="236" spans="1:24" x14ac:dyDescent="0.25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</row>
    <row r="237" spans="1:24" x14ac:dyDescent="0.25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</row>
    <row r="238" spans="1:24" x14ac:dyDescent="0.25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</row>
    <row r="239" spans="1:24" x14ac:dyDescent="0.25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</row>
    <row r="240" spans="1:24" x14ac:dyDescent="0.25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</row>
    <row r="241" spans="1:24" x14ac:dyDescent="0.25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</row>
    <row r="242" spans="1:24" x14ac:dyDescent="0.25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</row>
    <row r="243" spans="1:24" x14ac:dyDescent="0.25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</row>
    <row r="244" spans="1:24" x14ac:dyDescent="0.25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</row>
    <row r="245" spans="1:24" x14ac:dyDescent="0.25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</row>
    <row r="246" spans="1:24" x14ac:dyDescent="0.25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</row>
    <row r="247" spans="1:24" x14ac:dyDescent="0.25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</row>
    <row r="248" spans="1:24" x14ac:dyDescent="0.25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</row>
    <row r="249" spans="1:24" x14ac:dyDescent="0.25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</row>
    <row r="250" spans="1:24" x14ac:dyDescent="0.25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</row>
    <row r="251" spans="1:24" x14ac:dyDescent="0.25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</row>
    <row r="252" spans="1:24" x14ac:dyDescent="0.25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</row>
    <row r="253" spans="1:24" x14ac:dyDescent="0.25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</row>
    <row r="254" spans="1:24" x14ac:dyDescent="0.25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</row>
    <row r="255" spans="1:24" x14ac:dyDescent="0.25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</row>
    <row r="256" spans="1:24" x14ac:dyDescent="0.25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</row>
    <row r="257" spans="1:24" x14ac:dyDescent="0.25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</row>
    <row r="258" spans="1:24" x14ac:dyDescent="0.25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</row>
    <row r="259" spans="1:24" x14ac:dyDescent="0.25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</row>
    <row r="260" spans="1:24" x14ac:dyDescent="0.25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</row>
    <row r="261" spans="1:24" x14ac:dyDescent="0.25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</row>
    <row r="262" spans="1:24" x14ac:dyDescent="0.25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</row>
    <row r="263" spans="1:24" x14ac:dyDescent="0.25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</row>
    <row r="264" spans="1:24" x14ac:dyDescent="0.25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</row>
    <row r="265" spans="1:24" x14ac:dyDescent="0.25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</row>
    <row r="266" spans="1:24" x14ac:dyDescent="0.25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</row>
    <row r="267" spans="1:24" x14ac:dyDescent="0.25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</row>
    <row r="268" spans="1:24" x14ac:dyDescent="0.25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</row>
    <row r="269" spans="1:24" x14ac:dyDescent="0.25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</row>
    <row r="270" spans="1:24" x14ac:dyDescent="0.25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</row>
    <row r="271" spans="1:24" x14ac:dyDescent="0.25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</row>
    <row r="272" spans="1:24" x14ac:dyDescent="0.25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</row>
    <row r="273" spans="1:24" x14ac:dyDescent="0.25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</row>
    <row r="274" spans="1:24" x14ac:dyDescent="0.25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</row>
    <row r="275" spans="1:24" x14ac:dyDescent="0.25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</row>
    <row r="276" spans="1:24" x14ac:dyDescent="0.25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</row>
    <row r="277" spans="1:24" x14ac:dyDescent="0.25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</row>
    <row r="278" spans="1:24" x14ac:dyDescent="0.25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</row>
    <row r="279" spans="1:24" x14ac:dyDescent="0.25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</row>
    <row r="280" spans="1:24" x14ac:dyDescent="0.25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</row>
    <row r="281" spans="1:24" x14ac:dyDescent="0.25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</row>
    <row r="282" spans="1:24" x14ac:dyDescent="0.25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</row>
    <row r="283" spans="1:24" x14ac:dyDescent="0.25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</row>
    <row r="284" spans="1:24" x14ac:dyDescent="0.25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</row>
    <row r="285" spans="1:24" x14ac:dyDescent="0.25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</row>
    <row r="286" spans="1:24" x14ac:dyDescent="0.25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</row>
    <row r="287" spans="1:24" x14ac:dyDescent="0.25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</row>
    <row r="288" spans="1:24" x14ac:dyDescent="0.25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</row>
    <row r="289" spans="1:24" x14ac:dyDescent="0.25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</row>
    <row r="290" spans="1:24" x14ac:dyDescent="0.25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</row>
    <row r="291" spans="1:24" x14ac:dyDescent="0.25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</row>
    <row r="292" spans="1:24" x14ac:dyDescent="0.25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</row>
    <row r="293" spans="1:24" x14ac:dyDescent="0.25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</row>
    <row r="294" spans="1:24" x14ac:dyDescent="0.25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</row>
    <row r="295" spans="1:24" x14ac:dyDescent="0.25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</row>
    <row r="296" spans="1:24" x14ac:dyDescent="0.25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</row>
    <row r="297" spans="1:24" x14ac:dyDescent="0.25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</row>
    <row r="298" spans="1:24" x14ac:dyDescent="0.25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</row>
    <row r="299" spans="1:24" x14ac:dyDescent="0.25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</row>
    <row r="300" spans="1:24" x14ac:dyDescent="0.25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</row>
    <row r="301" spans="1:24" x14ac:dyDescent="0.25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</row>
    <row r="302" spans="1:24" x14ac:dyDescent="0.25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</row>
    <row r="303" spans="1:24" x14ac:dyDescent="0.25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</row>
  </sheetData>
  <sheetProtection algorithmName="SHA-512" hashValue="IVKm8Tn4Y7cY/o1ABXGuc3gz5gJ4fInGEovoZm8Jju+z6nTmTPcZ/+QS6uD/DoeJ3DDzoYAkvXZVivzxLoV3yA==" saltValue="SloFQ2gIUtCHErkzlF7xdQ==" spinCount="100000" sheet="1" objects="1" scenario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AM82"/>
  <sheetViews>
    <sheetView zoomScale="80" zoomScaleNormal="80" workbookViewId="0"/>
  </sheetViews>
  <sheetFormatPr baseColWidth="10" defaultRowHeight="15" x14ac:dyDescent="0.25"/>
  <cols>
    <col min="1" max="1" width="6.42578125" customWidth="1"/>
    <col min="2" max="2" width="94.5703125" bestFit="1" customWidth="1"/>
    <col min="7" max="7" width="19.42578125" customWidth="1"/>
    <col min="8" max="8" width="25.5703125" bestFit="1" customWidth="1"/>
    <col min="9" max="9" width="18.5703125" bestFit="1" customWidth="1"/>
    <col min="10" max="10" width="47.5703125" customWidth="1"/>
    <col min="11" max="12" width="32.42578125" customWidth="1"/>
    <col min="15" max="15" width="20.5703125" customWidth="1"/>
    <col min="16" max="16" width="57.5703125" customWidth="1"/>
    <col min="17" max="17" width="19.42578125" customWidth="1"/>
    <col min="18" max="18" width="18.42578125" customWidth="1"/>
    <col min="19" max="19" width="2" customWidth="1"/>
    <col min="20" max="22" width="29.42578125" customWidth="1"/>
    <col min="27" max="27" width="14" customWidth="1"/>
    <col min="28" max="28" width="45.5703125" customWidth="1"/>
    <col min="29" max="29" width="30.5703125" customWidth="1"/>
    <col min="30" max="31" width="34.5703125" customWidth="1"/>
    <col min="32" max="32" width="34" customWidth="1"/>
    <col min="33" max="33" width="16" customWidth="1"/>
  </cols>
  <sheetData>
    <row r="1" spans="1:39" x14ac:dyDescent="0.25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</row>
    <row r="2" spans="1:39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</row>
    <row r="3" spans="1:39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</row>
    <row r="4" spans="1:39" ht="21.75" thickBot="1" x14ac:dyDescent="0.4">
      <c r="A4" s="107"/>
      <c r="B4" s="107"/>
      <c r="C4" s="110" t="s">
        <v>205</v>
      </c>
      <c r="D4" s="111"/>
      <c r="E4" s="111"/>
      <c r="F4" s="111"/>
      <c r="G4" s="111"/>
      <c r="H4" s="111"/>
      <c r="I4" s="111"/>
      <c r="J4" s="112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</row>
    <row r="5" spans="1:39" ht="15.75" thickBo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ht="15.75" thickBot="1" x14ac:dyDescent="0.3">
      <c r="A6" s="107"/>
      <c r="B6" s="107"/>
      <c r="C6" s="145" t="s">
        <v>210</v>
      </c>
      <c r="D6" s="149">
        <f>'consultez-moi'!B2</f>
        <v>2021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x14ac:dyDescent="0.25">
      <c r="A7" s="107"/>
      <c r="B7" s="107"/>
      <c r="C7" s="147" t="s">
        <v>211</v>
      </c>
      <c r="D7" s="148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x14ac:dyDescent="0.25">
      <c r="A8" s="136" t="s">
        <v>204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</row>
    <row r="9" spans="1:39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</row>
    <row r="10" spans="1:39" x14ac:dyDescent="0.25">
      <c r="A10" s="107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</row>
    <row r="11" spans="1:39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x14ac:dyDescent="0.25">
      <c r="A12" s="107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ht="15.75" thickBot="1" x14ac:dyDescent="0.3">
      <c r="A13" s="107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ht="15.75" thickBot="1" x14ac:dyDescent="0.3">
      <c r="A14" s="107"/>
      <c r="B14" s="105" t="s">
        <v>180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</row>
    <row r="15" spans="1:39" ht="15.75" thickBot="1" x14ac:dyDescent="0.3">
      <c r="A15" s="107"/>
      <c r="B15" s="104" t="s">
        <v>106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</row>
    <row r="16" spans="1:39" x14ac:dyDescent="0.25">
      <c r="A16" s="107"/>
      <c r="B16" s="109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</row>
    <row r="17" spans="1:39" ht="15.75" thickBot="1" x14ac:dyDescent="0.3">
      <c r="A17" s="107"/>
      <c r="B17" s="107"/>
      <c r="C17" s="108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</row>
    <row r="18" spans="1:39" ht="15.75" thickBot="1" x14ac:dyDescent="0.3">
      <c r="A18" s="107"/>
      <c r="B18" s="105" t="s">
        <v>177</v>
      </c>
      <c r="C18" s="108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</row>
    <row r="19" spans="1:39" ht="15.75" thickBot="1" x14ac:dyDescent="0.3">
      <c r="A19" s="107"/>
      <c r="B19" s="104" t="s">
        <v>106</v>
      </c>
      <c r="C19" s="108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</row>
    <row r="20" spans="1:39" x14ac:dyDescent="0.25">
      <c r="A20" s="107"/>
      <c r="B20" s="109"/>
      <c r="C20" s="108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</row>
    <row r="21" spans="1:39" ht="15.75" thickBot="1" x14ac:dyDescent="0.3">
      <c r="A21" s="107"/>
      <c r="B21" s="109"/>
      <c r="C21" s="108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</row>
    <row r="22" spans="1:39" ht="15.75" thickBot="1" x14ac:dyDescent="0.3">
      <c r="A22" s="107"/>
      <c r="B22" s="105" t="s">
        <v>178</v>
      </c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</row>
    <row r="23" spans="1:39" ht="15.75" thickBot="1" x14ac:dyDescent="0.3">
      <c r="A23" s="107"/>
      <c r="B23" s="104" t="s">
        <v>106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</row>
    <row r="24" spans="1:39" x14ac:dyDescent="0.25">
      <c r="A24" s="107"/>
      <c r="B24" s="109"/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</row>
    <row r="25" spans="1:39" ht="15.75" thickBot="1" x14ac:dyDescent="0.3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</row>
    <row r="26" spans="1:39" ht="15.75" thickBot="1" x14ac:dyDescent="0.3">
      <c r="A26" s="107"/>
      <c r="B26" s="105" t="s">
        <v>179</v>
      </c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</row>
    <row r="27" spans="1:39" ht="15.75" thickBot="1" x14ac:dyDescent="0.3">
      <c r="A27" s="107"/>
      <c r="B27" s="104" t="s">
        <v>106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</row>
    <row r="28" spans="1:39" x14ac:dyDescent="0.25">
      <c r="A28" s="107"/>
      <c r="B28" s="109"/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</row>
    <row r="29" spans="1:39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</row>
    <row r="30" spans="1:39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</row>
    <row r="31" spans="1:39" ht="18.75" x14ac:dyDescent="0.3">
      <c r="A31" s="103" t="s">
        <v>175</v>
      </c>
      <c r="B31" s="102"/>
      <c r="C31" s="102"/>
      <c r="D31" s="102"/>
      <c r="E31" s="102"/>
      <c r="F31" s="102"/>
      <c r="G31" s="102"/>
      <c r="H31" s="102"/>
      <c r="I31" s="102"/>
      <c r="J31" s="102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39" x14ac:dyDescent="0.2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39" ht="18.75" x14ac:dyDescent="0.3">
      <c r="A33" s="114"/>
      <c r="B33" s="87" t="s">
        <v>11</v>
      </c>
      <c r="C33" s="150" t="s">
        <v>213</v>
      </c>
      <c r="D33" s="114"/>
      <c r="E33" s="114"/>
      <c r="F33" s="114"/>
      <c r="G33" s="114"/>
      <c r="H33" s="114"/>
      <c r="I33" s="114"/>
      <c r="J33" s="114"/>
      <c r="L33" s="106"/>
      <c r="M33" s="106"/>
      <c r="N33" s="103" t="s">
        <v>183</v>
      </c>
      <c r="O33" s="102"/>
      <c r="P33" s="102"/>
      <c r="Q33" s="102"/>
      <c r="R33" s="102"/>
      <c r="S33" s="102"/>
      <c r="T33" s="102"/>
      <c r="U33" s="106"/>
      <c r="V33" s="106"/>
      <c r="Y33" s="103" t="s">
        <v>176</v>
      </c>
      <c r="Z33" s="102"/>
      <c r="AA33" s="102"/>
      <c r="AB33" s="102"/>
      <c r="AC33" s="102"/>
      <c r="AD33" s="102"/>
      <c r="AE33" s="102"/>
    </row>
    <row r="34" spans="1:39" ht="15.75" thickBot="1" x14ac:dyDescent="0.3">
      <c r="A34" s="114"/>
      <c r="B34" s="88" t="s">
        <v>170</v>
      </c>
      <c r="C34" s="86" t="s">
        <v>92</v>
      </c>
      <c r="D34" s="50" t="s">
        <v>93</v>
      </c>
      <c r="E34" s="50" t="s">
        <v>94</v>
      </c>
      <c r="F34" s="50" t="s">
        <v>112</v>
      </c>
      <c r="G34" s="50" t="s">
        <v>209</v>
      </c>
      <c r="H34" s="151" t="s">
        <v>212</v>
      </c>
      <c r="I34" s="114"/>
      <c r="J34" s="114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1:39" ht="19.5" thickBot="1" x14ac:dyDescent="0.3">
      <c r="A35" s="118">
        <v>1</v>
      </c>
      <c r="B35" s="83"/>
      <c r="C35" s="115"/>
      <c r="D35" s="115"/>
      <c r="E35" s="116">
        <f t="shared" ref="E35:E54" si="0">C35*D35</f>
        <v>0</v>
      </c>
      <c r="F35" s="115"/>
      <c r="G35" s="116">
        <f t="shared" ref="G35:G54" si="1">E35*F35</f>
        <v>0</v>
      </c>
      <c r="H35" s="117">
        <v>1</v>
      </c>
      <c r="I35" s="114"/>
      <c r="J35" s="114"/>
      <c r="L35" s="106"/>
      <c r="M35" s="106"/>
      <c r="N35" s="106"/>
      <c r="O35" s="129" t="s">
        <v>12</v>
      </c>
      <c r="P35" s="134">
        <f>B57</f>
        <v>0</v>
      </c>
      <c r="Q35" s="106"/>
      <c r="R35" s="106"/>
      <c r="S35" s="106"/>
      <c r="T35" s="106"/>
      <c r="U35" s="106"/>
      <c r="V35" s="106"/>
      <c r="Y35" s="65"/>
      <c r="Z35" s="65"/>
      <c r="AA35" s="96"/>
      <c r="AB35" s="96"/>
      <c r="AC35" s="96"/>
      <c r="AD35" s="96"/>
      <c r="AE35" s="97"/>
      <c r="AF35" s="96"/>
      <c r="AG35" s="96"/>
      <c r="AH35" s="91" t="s">
        <v>90</v>
      </c>
      <c r="AI35" s="91" t="s">
        <v>198</v>
      </c>
      <c r="AJ35" s="65"/>
      <c r="AK35" s="65"/>
      <c r="AL35" s="65"/>
      <c r="AM35" s="65"/>
    </row>
    <row r="36" spans="1:39" ht="19.5" thickBot="1" x14ac:dyDescent="0.3">
      <c r="A36" s="118">
        <v>2</v>
      </c>
      <c r="B36" s="83"/>
      <c r="C36" s="115"/>
      <c r="D36" s="115"/>
      <c r="E36" s="116">
        <f t="shared" si="0"/>
        <v>0</v>
      </c>
      <c r="F36" s="115"/>
      <c r="G36" s="116">
        <f t="shared" si="1"/>
        <v>0</v>
      </c>
      <c r="H36" s="117">
        <v>2</v>
      </c>
      <c r="I36" s="114"/>
      <c r="J36" s="114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Y36" s="65"/>
      <c r="Z36" s="65"/>
      <c r="AA36" s="93" t="s">
        <v>151</v>
      </c>
      <c r="AB36" s="94"/>
      <c r="AC36" s="94">
        <f>B57</f>
        <v>0</v>
      </c>
      <c r="AD36" s="94"/>
      <c r="AE36" s="94"/>
      <c r="AF36" s="94"/>
      <c r="AG36" s="95"/>
      <c r="AH36" s="91" t="s">
        <v>91</v>
      </c>
      <c r="AI36" s="91" t="s">
        <v>199</v>
      </c>
      <c r="AJ36" s="65"/>
      <c r="AK36" s="65"/>
      <c r="AL36" s="65"/>
      <c r="AM36" s="65"/>
    </row>
    <row r="37" spans="1:39" ht="19.5" thickBot="1" x14ac:dyDescent="0.3">
      <c r="A37" s="118">
        <v>3</v>
      </c>
      <c r="B37" s="83"/>
      <c r="C37" s="115"/>
      <c r="D37" s="115"/>
      <c r="E37" s="116">
        <f t="shared" si="0"/>
        <v>0</v>
      </c>
      <c r="F37" s="115"/>
      <c r="G37" s="116">
        <f t="shared" si="1"/>
        <v>0</v>
      </c>
      <c r="H37" s="117">
        <v>3</v>
      </c>
      <c r="I37" s="114"/>
      <c r="J37" s="114"/>
      <c r="L37" s="106"/>
      <c r="M37" s="106"/>
      <c r="N37" s="120"/>
      <c r="O37" s="130" t="s">
        <v>13</v>
      </c>
      <c r="P37" s="81"/>
      <c r="Q37" s="106"/>
      <c r="R37" s="106"/>
      <c r="S37" s="106"/>
      <c r="T37" s="106"/>
      <c r="U37" s="106"/>
      <c r="V37" s="106"/>
      <c r="Y37" s="65"/>
      <c r="Z37" s="65"/>
      <c r="AA37" s="72" t="s">
        <v>152</v>
      </c>
      <c r="AB37" s="73"/>
      <c r="AC37" s="73">
        <f>P37</f>
        <v>0</v>
      </c>
      <c r="AD37" s="73"/>
      <c r="AE37" s="73"/>
      <c r="AF37" s="73"/>
      <c r="AG37" s="74"/>
      <c r="AH37" s="69" t="s">
        <v>91</v>
      </c>
      <c r="AI37" s="91" t="s">
        <v>200</v>
      </c>
      <c r="AJ37" s="66"/>
      <c r="AK37" s="66"/>
      <c r="AL37" s="66"/>
      <c r="AM37" s="66"/>
    </row>
    <row r="38" spans="1:39" ht="57" thickBot="1" x14ac:dyDescent="0.3">
      <c r="A38" s="118">
        <v>4</v>
      </c>
      <c r="B38" s="83"/>
      <c r="C38" s="115"/>
      <c r="D38" s="115"/>
      <c r="E38" s="116">
        <f t="shared" si="0"/>
        <v>0</v>
      </c>
      <c r="F38" s="115"/>
      <c r="G38" s="116">
        <f t="shared" si="1"/>
        <v>0</v>
      </c>
      <c r="H38" s="117">
        <v>4</v>
      </c>
      <c r="I38" s="114"/>
      <c r="J38" s="114"/>
      <c r="L38" s="106"/>
      <c r="M38" s="106"/>
      <c r="N38" s="121"/>
      <c r="O38" s="106"/>
      <c r="P38" s="106"/>
      <c r="Q38" s="106"/>
      <c r="R38" s="106"/>
      <c r="S38" s="106"/>
      <c r="T38" s="106"/>
      <c r="U38" s="106"/>
      <c r="V38" s="106"/>
      <c r="Y38" s="65"/>
      <c r="Z38" s="65"/>
      <c r="AA38" s="75" t="s">
        <v>4</v>
      </c>
      <c r="AB38" s="76" t="s">
        <v>3</v>
      </c>
      <c r="AC38" s="75" t="s">
        <v>5</v>
      </c>
      <c r="AD38" s="76" t="s">
        <v>6</v>
      </c>
      <c r="AE38" s="76" t="s">
        <v>7</v>
      </c>
      <c r="AF38" s="76" t="s">
        <v>172</v>
      </c>
      <c r="AG38" s="76" t="s">
        <v>173</v>
      </c>
      <c r="AH38" s="67"/>
      <c r="AI38" s="67"/>
      <c r="AJ38" s="67"/>
      <c r="AK38" s="67"/>
      <c r="AL38" s="67"/>
      <c r="AM38" s="67"/>
    </row>
    <row r="39" spans="1:39" ht="16.5" thickBot="1" x14ac:dyDescent="0.3">
      <c r="A39" s="118">
        <v>5</v>
      </c>
      <c r="B39" s="83"/>
      <c r="C39" s="115"/>
      <c r="D39" s="115"/>
      <c r="E39" s="116">
        <f t="shared" si="0"/>
        <v>0</v>
      </c>
      <c r="F39" s="115"/>
      <c r="G39" s="116">
        <f t="shared" si="1"/>
        <v>0</v>
      </c>
      <c r="H39" s="114"/>
      <c r="I39" s="114"/>
      <c r="J39" s="114"/>
      <c r="L39" s="106"/>
      <c r="M39" s="106"/>
      <c r="N39" s="122" t="s">
        <v>184</v>
      </c>
      <c r="O39" s="130" t="s">
        <v>153</v>
      </c>
      <c r="P39" s="81"/>
      <c r="Q39" s="106"/>
      <c r="R39" s="106"/>
      <c r="S39" s="106"/>
      <c r="T39" s="106"/>
      <c r="U39" s="106"/>
      <c r="V39" s="106"/>
      <c r="Y39" s="65"/>
      <c r="Z39" s="65"/>
      <c r="AA39" s="90"/>
      <c r="AB39" s="90"/>
      <c r="AC39" s="90"/>
      <c r="AD39" s="90"/>
      <c r="AE39" s="90"/>
      <c r="AF39" s="90"/>
      <c r="AG39" s="89"/>
      <c r="AH39" s="65" t="s">
        <v>174</v>
      </c>
      <c r="AI39" s="65"/>
      <c r="AJ39" s="92"/>
      <c r="AK39" s="92"/>
      <c r="AL39" s="92"/>
      <c r="AM39" s="65"/>
    </row>
    <row r="40" spans="1:39" ht="15.75" thickBot="1" x14ac:dyDescent="0.3">
      <c r="A40" s="118">
        <v>6</v>
      </c>
      <c r="B40" s="83"/>
      <c r="C40" s="115"/>
      <c r="D40" s="115"/>
      <c r="E40" s="116">
        <f t="shared" si="0"/>
        <v>0</v>
      </c>
      <c r="F40" s="115"/>
      <c r="G40" s="116">
        <f t="shared" si="1"/>
        <v>0</v>
      </c>
      <c r="H40" s="114"/>
      <c r="I40" s="114"/>
      <c r="J40" s="114"/>
      <c r="L40" s="106"/>
      <c r="M40" s="106"/>
      <c r="N40" s="122" t="s">
        <v>185</v>
      </c>
      <c r="O40" s="106"/>
      <c r="P40" s="106"/>
      <c r="Q40" s="106"/>
      <c r="R40" s="106"/>
      <c r="S40" s="106"/>
      <c r="T40" s="106"/>
      <c r="U40" s="106"/>
      <c r="V40" s="106"/>
      <c r="Y40" s="65"/>
      <c r="Z40" s="65"/>
      <c r="AA40" s="90"/>
      <c r="AB40" s="90"/>
      <c r="AC40" s="90"/>
      <c r="AD40" s="90"/>
      <c r="AE40" s="90"/>
      <c r="AF40" s="90"/>
      <c r="AG40" s="89"/>
      <c r="AH40" s="65"/>
      <c r="AI40" s="65"/>
      <c r="AJ40" s="65"/>
      <c r="AK40" s="65"/>
      <c r="AL40" s="65"/>
      <c r="AM40" s="65"/>
    </row>
    <row r="41" spans="1:39" ht="16.5" thickBot="1" x14ac:dyDescent="0.3">
      <c r="A41" s="118">
        <v>7</v>
      </c>
      <c r="B41" s="83"/>
      <c r="C41" s="115"/>
      <c r="D41" s="115"/>
      <c r="E41" s="116">
        <f t="shared" si="0"/>
        <v>0</v>
      </c>
      <c r="F41" s="115"/>
      <c r="G41" s="116">
        <f t="shared" si="1"/>
        <v>0</v>
      </c>
      <c r="H41" s="114"/>
      <c r="I41" s="114"/>
      <c r="J41" s="114"/>
      <c r="L41" s="106"/>
      <c r="M41" s="106"/>
      <c r="N41" s="122" t="s">
        <v>186</v>
      </c>
      <c r="O41" s="131" t="s">
        <v>10</v>
      </c>
      <c r="P41" s="81"/>
      <c r="Q41" s="106"/>
      <c r="R41" s="106"/>
      <c r="S41" s="106"/>
      <c r="T41" s="106"/>
      <c r="U41" s="106"/>
      <c r="V41" s="106"/>
      <c r="Y41" s="65"/>
      <c r="Z41" s="65"/>
      <c r="AA41" s="90"/>
      <c r="AB41" s="90"/>
      <c r="AC41" s="90"/>
      <c r="AD41" s="90"/>
      <c r="AE41" s="90"/>
      <c r="AF41" s="90"/>
      <c r="AG41" s="89"/>
      <c r="AH41" s="65"/>
      <c r="AI41" s="65"/>
      <c r="AJ41" s="65"/>
      <c r="AK41" s="65"/>
      <c r="AL41" s="65"/>
      <c r="AM41" s="65"/>
    </row>
    <row r="42" spans="1:39" ht="16.5" thickBot="1" x14ac:dyDescent="0.3">
      <c r="A42" s="118">
        <v>8</v>
      </c>
      <c r="B42" s="83"/>
      <c r="C42" s="115"/>
      <c r="D42" s="115"/>
      <c r="E42" s="116">
        <f t="shared" si="0"/>
        <v>0</v>
      </c>
      <c r="F42" s="115"/>
      <c r="G42" s="116">
        <f t="shared" si="1"/>
        <v>0</v>
      </c>
      <c r="H42" s="114"/>
      <c r="I42" s="114"/>
      <c r="J42" s="114"/>
      <c r="L42" s="106"/>
      <c r="M42" s="106"/>
      <c r="N42" s="122" t="s">
        <v>187</v>
      </c>
      <c r="O42" s="132" t="s">
        <v>154</v>
      </c>
      <c r="P42" s="81"/>
      <c r="Q42" s="106"/>
      <c r="R42" s="106"/>
      <c r="S42" s="106"/>
      <c r="T42" s="106"/>
      <c r="U42" s="106"/>
      <c r="V42" s="106"/>
      <c r="Y42" s="65"/>
      <c r="Z42" s="65"/>
      <c r="AA42" s="90"/>
      <c r="AB42" s="90"/>
      <c r="AC42" s="90"/>
      <c r="AD42" s="90"/>
      <c r="AE42" s="90"/>
      <c r="AF42" s="90"/>
      <c r="AG42" s="89"/>
      <c r="AH42" s="65"/>
      <c r="AI42" s="65"/>
      <c r="AJ42" s="65"/>
      <c r="AK42" s="65"/>
      <c r="AL42" s="65"/>
      <c r="AM42" s="65"/>
    </row>
    <row r="43" spans="1:39" ht="16.5" thickBot="1" x14ac:dyDescent="0.3">
      <c r="A43" s="118">
        <v>9</v>
      </c>
      <c r="B43" s="83"/>
      <c r="C43" s="115"/>
      <c r="D43" s="115"/>
      <c r="E43" s="116">
        <f t="shared" si="0"/>
        <v>0</v>
      </c>
      <c r="F43" s="115"/>
      <c r="G43" s="116">
        <f t="shared" si="1"/>
        <v>0</v>
      </c>
      <c r="H43" s="114"/>
      <c r="I43" s="114"/>
      <c r="J43" s="114"/>
      <c r="L43" s="106"/>
      <c r="M43" s="106"/>
      <c r="N43" s="122" t="s">
        <v>188</v>
      </c>
      <c r="O43" s="132"/>
      <c r="P43" s="81"/>
      <c r="Q43" s="106"/>
      <c r="R43" s="106"/>
      <c r="S43" s="106"/>
      <c r="T43" s="106"/>
      <c r="U43" s="106"/>
      <c r="V43" s="106"/>
      <c r="Y43" s="65"/>
      <c r="Z43" s="65"/>
      <c r="AA43" s="90"/>
      <c r="AB43" s="90"/>
      <c r="AC43" s="90"/>
      <c r="AD43" s="90"/>
      <c r="AE43" s="90"/>
      <c r="AF43" s="90"/>
      <c r="AG43" s="89"/>
      <c r="AH43" s="68"/>
      <c r="AI43" s="65"/>
      <c r="AJ43" s="65"/>
      <c r="AK43" s="65"/>
      <c r="AL43" s="65"/>
      <c r="AM43" s="65"/>
    </row>
    <row r="44" spans="1:39" s="4" customFormat="1" ht="16.5" thickBot="1" x14ac:dyDescent="0.3">
      <c r="A44" s="119">
        <v>10</v>
      </c>
      <c r="B44" s="83"/>
      <c r="C44" s="115"/>
      <c r="D44" s="115"/>
      <c r="E44" s="116">
        <f t="shared" si="0"/>
        <v>0</v>
      </c>
      <c r="F44" s="115"/>
      <c r="G44" s="116">
        <f t="shared" si="1"/>
        <v>0</v>
      </c>
      <c r="H44" s="114"/>
      <c r="I44" s="114"/>
      <c r="J44" s="114"/>
      <c r="L44" s="106"/>
      <c r="M44" s="106"/>
      <c r="N44" s="122" t="s">
        <v>189</v>
      </c>
      <c r="O44" s="132"/>
      <c r="P44" s="81"/>
      <c r="Q44" s="106"/>
      <c r="R44" s="106"/>
      <c r="S44" s="106"/>
      <c r="T44" s="106"/>
      <c r="U44" s="106"/>
      <c r="V44" s="106"/>
      <c r="Y44" s="65"/>
      <c r="Z44" s="65"/>
      <c r="AA44" s="90"/>
      <c r="AB44" s="90"/>
      <c r="AC44" s="90"/>
      <c r="AD44" s="90"/>
      <c r="AE44" s="90"/>
      <c r="AF44" s="90"/>
      <c r="AG44" s="89"/>
      <c r="AH44" s="68"/>
      <c r="AI44" s="65"/>
      <c r="AJ44" s="65"/>
      <c r="AK44" s="65"/>
      <c r="AL44" s="65"/>
      <c r="AM44" s="65"/>
    </row>
    <row r="45" spans="1:39" ht="16.5" thickBot="1" x14ac:dyDescent="0.3">
      <c r="A45" s="118">
        <v>11</v>
      </c>
      <c r="B45" s="83"/>
      <c r="C45" s="115"/>
      <c r="D45" s="115"/>
      <c r="E45" s="116">
        <f t="shared" si="0"/>
        <v>0</v>
      </c>
      <c r="F45" s="115"/>
      <c r="G45" s="116">
        <f t="shared" si="1"/>
        <v>0</v>
      </c>
      <c r="H45" s="114"/>
      <c r="I45" s="114"/>
      <c r="J45" s="114"/>
      <c r="L45" s="106"/>
      <c r="M45" s="106"/>
      <c r="N45" s="122" t="s">
        <v>190</v>
      </c>
      <c r="O45" s="132"/>
      <c r="P45" s="81"/>
      <c r="Q45" s="106"/>
      <c r="R45" s="106"/>
      <c r="S45" s="106"/>
      <c r="T45" s="106"/>
      <c r="U45" s="106"/>
      <c r="V45" s="106"/>
      <c r="Y45" s="65"/>
      <c r="Z45" s="65"/>
      <c r="AA45" s="90"/>
      <c r="AB45" s="90"/>
      <c r="AC45" s="90"/>
      <c r="AD45" s="90"/>
      <c r="AE45" s="90"/>
      <c r="AF45" s="90"/>
      <c r="AG45" s="89"/>
      <c r="AH45" s="68"/>
      <c r="AI45" s="65"/>
      <c r="AJ45" s="65"/>
      <c r="AK45" s="65"/>
      <c r="AL45" s="65"/>
      <c r="AM45" s="65"/>
    </row>
    <row r="46" spans="1:39" ht="16.5" thickBot="1" x14ac:dyDescent="0.3">
      <c r="A46" s="119">
        <v>12</v>
      </c>
      <c r="B46" s="83"/>
      <c r="C46" s="115"/>
      <c r="D46" s="115"/>
      <c r="E46" s="116">
        <f t="shared" si="0"/>
        <v>0</v>
      </c>
      <c r="F46" s="115"/>
      <c r="G46" s="116">
        <f t="shared" si="1"/>
        <v>0</v>
      </c>
      <c r="H46" s="114"/>
      <c r="I46" s="114"/>
      <c r="J46" s="114"/>
      <c r="L46" s="106"/>
      <c r="M46" s="106"/>
      <c r="N46" s="122" t="s">
        <v>191</v>
      </c>
      <c r="O46" s="132"/>
      <c r="P46" s="81"/>
      <c r="Q46" s="106"/>
      <c r="R46" s="106"/>
      <c r="S46" s="106"/>
      <c r="T46" s="106"/>
      <c r="U46" s="106"/>
      <c r="V46" s="106"/>
      <c r="Y46" s="65"/>
      <c r="Z46" s="65"/>
      <c r="AA46" s="90"/>
      <c r="AB46" s="90"/>
      <c r="AC46" s="90"/>
      <c r="AD46" s="90"/>
      <c r="AE46" s="90"/>
      <c r="AF46" s="90"/>
      <c r="AG46" s="89"/>
      <c r="AH46" s="68"/>
      <c r="AI46" s="65"/>
      <c r="AJ46" s="65"/>
      <c r="AK46" s="65"/>
      <c r="AL46" s="65"/>
      <c r="AM46" s="65"/>
    </row>
    <row r="47" spans="1:39" ht="16.5" thickBot="1" x14ac:dyDescent="0.3">
      <c r="A47" s="118">
        <v>13</v>
      </c>
      <c r="B47" s="83"/>
      <c r="C47" s="115"/>
      <c r="D47" s="115"/>
      <c r="E47" s="116">
        <f t="shared" si="0"/>
        <v>0</v>
      </c>
      <c r="F47" s="115"/>
      <c r="G47" s="116">
        <f t="shared" si="1"/>
        <v>0</v>
      </c>
      <c r="H47" s="114"/>
      <c r="I47" s="114"/>
      <c r="J47" s="114"/>
      <c r="L47" s="106"/>
      <c r="M47" s="106"/>
      <c r="N47" s="123"/>
      <c r="O47" s="133"/>
      <c r="P47" s="81"/>
      <c r="Q47" s="106"/>
      <c r="R47" s="106"/>
      <c r="S47" s="106"/>
      <c r="T47" s="106"/>
      <c r="U47" s="106"/>
      <c r="V47" s="106"/>
      <c r="Y47" s="65"/>
      <c r="Z47" s="65"/>
      <c r="AA47" s="90"/>
      <c r="AB47" s="90"/>
      <c r="AC47" s="90"/>
      <c r="AD47" s="90"/>
      <c r="AE47" s="90"/>
      <c r="AF47" s="90"/>
      <c r="AG47" s="89"/>
      <c r="AH47" s="68"/>
      <c r="AI47" s="65"/>
      <c r="AJ47" s="65"/>
      <c r="AK47" s="65"/>
      <c r="AL47" s="65"/>
      <c r="AM47" s="65"/>
    </row>
    <row r="48" spans="1:39" ht="15.75" thickBot="1" x14ac:dyDescent="0.3">
      <c r="A48" s="119">
        <v>14</v>
      </c>
      <c r="B48" s="83"/>
      <c r="C48" s="115"/>
      <c r="D48" s="115"/>
      <c r="E48" s="116">
        <f t="shared" si="0"/>
        <v>0</v>
      </c>
      <c r="F48" s="115"/>
      <c r="G48" s="116">
        <f t="shared" si="1"/>
        <v>0</v>
      </c>
      <c r="H48" s="114"/>
      <c r="I48" s="114"/>
      <c r="J48" s="114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Y48" s="65"/>
      <c r="Z48" s="65"/>
      <c r="AA48" s="90"/>
      <c r="AB48" s="90"/>
      <c r="AC48" s="90"/>
      <c r="AD48" s="90"/>
      <c r="AE48" s="90"/>
      <c r="AF48" s="90"/>
      <c r="AG48" s="89"/>
      <c r="AH48" s="68"/>
      <c r="AI48" s="65"/>
      <c r="AJ48" s="65"/>
      <c r="AK48" s="65"/>
      <c r="AL48" s="65"/>
      <c r="AM48" s="65"/>
    </row>
    <row r="49" spans="1:39" ht="16.5" thickBot="1" x14ac:dyDescent="0.3">
      <c r="A49" s="118">
        <v>15</v>
      </c>
      <c r="B49" s="83"/>
      <c r="C49" s="115"/>
      <c r="D49" s="115"/>
      <c r="E49" s="116">
        <f t="shared" si="0"/>
        <v>0</v>
      </c>
      <c r="F49" s="115"/>
      <c r="G49" s="116">
        <f t="shared" si="1"/>
        <v>0</v>
      </c>
      <c r="H49" s="114"/>
      <c r="I49" s="114"/>
      <c r="J49" s="114"/>
      <c r="L49" s="106"/>
      <c r="M49" s="106"/>
      <c r="N49" s="120"/>
      <c r="O49" s="124" t="s">
        <v>155</v>
      </c>
      <c r="P49" s="98"/>
      <c r="Q49" s="99"/>
      <c r="R49" s="100"/>
      <c r="S49" s="106"/>
      <c r="T49" s="85"/>
      <c r="U49" s="106"/>
      <c r="V49" s="106"/>
      <c r="Y49" s="65"/>
      <c r="Z49" s="65"/>
      <c r="AA49" s="90"/>
      <c r="AB49" s="90"/>
      <c r="AC49" s="90"/>
      <c r="AD49" s="90"/>
      <c r="AE49" s="90"/>
      <c r="AF49" s="90"/>
      <c r="AG49" s="89"/>
      <c r="AH49" s="68"/>
      <c r="AI49" s="65"/>
      <c r="AJ49" s="65"/>
      <c r="AK49" s="65"/>
      <c r="AL49" s="65"/>
      <c r="AM49" s="65"/>
    </row>
    <row r="50" spans="1:39" x14ac:dyDescent="0.25">
      <c r="A50" s="119">
        <v>16</v>
      </c>
      <c r="B50" s="83"/>
      <c r="C50" s="115"/>
      <c r="D50" s="115"/>
      <c r="E50" s="116">
        <f t="shared" si="0"/>
        <v>0</v>
      </c>
      <c r="F50" s="115"/>
      <c r="G50" s="116">
        <f t="shared" si="1"/>
        <v>0</v>
      </c>
      <c r="H50" s="114"/>
      <c r="I50" s="114"/>
      <c r="J50" s="114"/>
      <c r="L50" s="106"/>
      <c r="M50" s="106"/>
      <c r="N50" s="122"/>
      <c r="O50" s="125"/>
      <c r="P50" s="70" t="s">
        <v>171</v>
      </c>
      <c r="Q50" s="71" t="s">
        <v>201</v>
      </c>
      <c r="R50" s="71" t="s">
        <v>202</v>
      </c>
      <c r="S50" s="85"/>
      <c r="T50" s="55" t="s">
        <v>203</v>
      </c>
      <c r="U50" s="106"/>
      <c r="V50" s="106"/>
      <c r="Y50" s="65"/>
      <c r="Z50" s="65"/>
      <c r="AA50" s="90"/>
      <c r="AB50" s="90"/>
      <c r="AC50" s="90"/>
      <c r="AD50" s="90"/>
      <c r="AE50" s="90"/>
      <c r="AF50" s="90"/>
      <c r="AG50" s="89"/>
      <c r="AH50" s="68"/>
      <c r="AI50" s="65"/>
      <c r="AJ50" s="65"/>
      <c r="AK50" s="65"/>
      <c r="AL50" s="65"/>
      <c r="AM50" s="65"/>
    </row>
    <row r="51" spans="1:39" ht="15.75" x14ac:dyDescent="0.25">
      <c r="A51" s="118">
        <v>17</v>
      </c>
      <c r="B51" s="83"/>
      <c r="C51" s="115"/>
      <c r="D51" s="115"/>
      <c r="E51" s="116">
        <f t="shared" si="0"/>
        <v>0</v>
      </c>
      <c r="F51" s="115"/>
      <c r="G51" s="116">
        <f t="shared" si="1"/>
        <v>0</v>
      </c>
      <c r="H51" s="114"/>
      <c r="I51" s="114"/>
      <c r="J51" s="114"/>
      <c r="L51" s="106"/>
      <c r="M51" s="106"/>
      <c r="N51" s="122"/>
      <c r="O51" s="126">
        <v>1</v>
      </c>
      <c r="P51" s="101" t="str">
        <f>IF(AG39="oui",AF39,"")</f>
        <v/>
      </c>
      <c r="Q51" s="54"/>
      <c r="R51" s="54"/>
      <c r="S51" s="85"/>
      <c r="T51" s="82"/>
      <c r="U51" s="106"/>
      <c r="V51" s="106"/>
      <c r="Y51" s="65"/>
      <c r="Z51" s="65"/>
      <c r="AA51" s="90"/>
      <c r="AB51" s="90"/>
      <c r="AC51" s="90"/>
      <c r="AD51" s="90"/>
      <c r="AE51" s="90"/>
      <c r="AF51" s="90"/>
      <c r="AG51" s="89"/>
      <c r="AH51" s="68"/>
      <c r="AI51" s="65"/>
      <c r="AJ51" s="65"/>
      <c r="AK51" s="65"/>
      <c r="AL51" s="65"/>
      <c r="AM51" s="65"/>
    </row>
    <row r="52" spans="1:39" ht="15.75" x14ac:dyDescent="0.25">
      <c r="A52" s="119">
        <v>18</v>
      </c>
      <c r="B52" s="83"/>
      <c r="C52" s="115"/>
      <c r="D52" s="115"/>
      <c r="E52" s="116">
        <f t="shared" si="0"/>
        <v>0</v>
      </c>
      <c r="F52" s="115"/>
      <c r="G52" s="116">
        <f t="shared" si="1"/>
        <v>0</v>
      </c>
      <c r="H52" s="114"/>
      <c r="I52" s="114"/>
      <c r="J52" s="114"/>
      <c r="L52" s="106"/>
      <c r="M52" s="106"/>
      <c r="N52" s="122" t="s">
        <v>192</v>
      </c>
      <c r="O52" s="126">
        <v>2</v>
      </c>
      <c r="P52" s="101" t="str">
        <f t="shared" ref="P52:P78" si="2">IF(AG40="oui",AF40,"")</f>
        <v/>
      </c>
      <c r="Q52" s="54"/>
      <c r="R52" s="54"/>
      <c r="S52" s="85"/>
      <c r="T52" s="82"/>
      <c r="U52" s="106"/>
      <c r="V52" s="106"/>
      <c r="Y52" s="65"/>
      <c r="Z52" s="65"/>
      <c r="AA52" s="90"/>
      <c r="AB52" s="90"/>
      <c r="AC52" s="90"/>
      <c r="AD52" s="90"/>
      <c r="AE52" s="90"/>
      <c r="AF52" s="90"/>
      <c r="AG52" s="89"/>
      <c r="AH52" s="68"/>
      <c r="AI52" s="65"/>
      <c r="AJ52" s="65"/>
      <c r="AK52" s="65"/>
      <c r="AL52" s="65"/>
      <c r="AM52" s="65"/>
    </row>
    <row r="53" spans="1:39" ht="15.75" x14ac:dyDescent="0.25">
      <c r="A53" s="118">
        <v>19</v>
      </c>
      <c r="B53" s="83"/>
      <c r="C53" s="115"/>
      <c r="D53" s="115"/>
      <c r="E53" s="116">
        <f t="shared" si="0"/>
        <v>0</v>
      </c>
      <c r="F53" s="115"/>
      <c r="G53" s="116">
        <f t="shared" si="1"/>
        <v>0</v>
      </c>
      <c r="H53" s="114"/>
      <c r="I53" s="114"/>
      <c r="J53" s="114"/>
      <c r="L53" s="106"/>
      <c r="M53" s="106"/>
      <c r="N53" s="122" t="s">
        <v>193</v>
      </c>
      <c r="O53" s="126">
        <v>3</v>
      </c>
      <c r="P53" s="101" t="str">
        <f t="shared" si="2"/>
        <v/>
      </c>
      <c r="Q53" s="54"/>
      <c r="R53" s="54"/>
      <c r="S53" s="85"/>
      <c r="T53" s="82"/>
      <c r="U53" s="106"/>
      <c r="V53" s="106"/>
      <c r="Y53" s="65"/>
      <c r="Z53" s="65"/>
      <c r="AA53" s="90"/>
      <c r="AB53" s="90"/>
      <c r="AC53" s="90"/>
      <c r="AD53" s="90"/>
      <c r="AE53" s="90"/>
      <c r="AF53" s="90"/>
      <c r="AG53" s="89"/>
      <c r="AH53" s="68"/>
      <c r="AI53" s="65"/>
      <c r="AJ53" s="65"/>
      <c r="AK53" s="65"/>
      <c r="AL53" s="65"/>
      <c r="AM53" s="65"/>
    </row>
    <row r="54" spans="1:39" ht="15.75" x14ac:dyDescent="0.25">
      <c r="A54" s="119">
        <v>20</v>
      </c>
      <c r="B54" s="83"/>
      <c r="C54" s="115"/>
      <c r="D54" s="115"/>
      <c r="E54" s="116">
        <f t="shared" si="0"/>
        <v>0</v>
      </c>
      <c r="F54" s="115"/>
      <c r="G54" s="116">
        <f t="shared" si="1"/>
        <v>0</v>
      </c>
      <c r="H54" s="114"/>
      <c r="I54" s="114"/>
      <c r="J54" s="114"/>
      <c r="L54" s="106"/>
      <c r="M54" s="106"/>
      <c r="N54" s="122" t="s">
        <v>185</v>
      </c>
      <c r="O54" s="126">
        <v>4</v>
      </c>
      <c r="P54" s="101" t="str">
        <f t="shared" si="2"/>
        <v/>
      </c>
      <c r="Q54" s="54"/>
      <c r="R54" s="54"/>
      <c r="S54" s="85"/>
      <c r="T54" s="82"/>
      <c r="U54" s="106"/>
      <c r="V54" s="106"/>
      <c r="Y54" s="65"/>
      <c r="Z54" s="65"/>
      <c r="AA54" s="90"/>
      <c r="AB54" s="90"/>
      <c r="AC54" s="90"/>
      <c r="AD54" s="90"/>
      <c r="AE54" s="90"/>
      <c r="AF54" s="90"/>
      <c r="AG54" s="89"/>
      <c r="AH54" s="68"/>
      <c r="AI54" s="65"/>
      <c r="AJ54" s="65"/>
      <c r="AK54" s="65"/>
      <c r="AL54" s="65"/>
      <c r="AM54" s="65"/>
    </row>
    <row r="55" spans="1:39" ht="16.5" thickBot="1" x14ac:dyDescent="0.3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L55" s="106"/>
      <c r="M55" s="106"/>
      <c r="N55" s="122" t="s">
        <v>194</v>
      </c>
      <c r="O55" s="126">
        <v>5</v>
      </c>
      <c r="P55" s="101" t="str">
        <f t="shared" si="2"/>
        <v/>
      </c>
      <c r="Q55" s="54"/>
      <c r="R55" s="54"/>
      <c r="S55" s="85"/>
      <c r="T55" s="82"/>
      <c r="U55" s="106"/>
      <c r="V55" s="106"/>
      <c r="Y55" s="65"/>
      <c r="Z55" s="65"/>
      <c r="AA55" s="90"/>
      <c r="AB55" s="90"/>
      <c r="AC55" s="90"/>
      <c r="AD55" s="90"/>
      <c r="AE55" s="90"/>
      <c r="AF55" s="90"/>
      <c r="AG55" s="89"/>
      <c r="AH55" s="68"/>
      <c r="AI55" s="65"/>
      <c r="AJ55" s="65"/>
      <c r="AK55" s="65"/>
      <c r="AL55" s="65"/>
      <c r="AM55" s="65"/>
    </row>
    <row r="56" spans="1:39" ht="16.5" thickBot="1" x14ac:dyDescent="0.3">
      <c r="A56" s="138"/>
      <c r="B56" s="139" t="s">
        <v>208</v>
      </c>
      <c r="C56" s="138"/>
      <c r="D56" s="114"/>
      <c r="E56" s="114"/>
      <c r="F56" s="114"/>
      <c r="G56" s="114"/>
      <c r="H56" s="114"/>
      <c r="I56" s="114"/>
      <c r="J56" s="114"/>
      <c r="L56" s="106"/>
      <c r="M56" s="106"/>
      <c r="N56" s="122" t="s">
        <v>185</v>
      </c>
      <c r="O56" s="126">
        <v>6</v>
      </c>
      <c r="P56" s="101" t="str">
        <f t="shared" si="2"/>
        <v/>
      </c>
      <c r="Q56" s="54"/>
      <c r="R56" s="54"/>
      <c r="S56" s="85"/>
      <c r="T56" s="82"/>
      <c r="U56" s="106"/>
      <c r="V56" s="106"/>
      <c r="Y56" s="65"/>
      <c r="Z56" s="65"/>
      <c r="AA56" s="90"/>
      <c r="AB56" s="90"/>
      <c r="AC56" s="90"/>
      <c r="AD56" s="90"/>
      <c r="AE56" s="90"/>
      <c r="AF56" s="90"/>
      <c r="AG56" s="89"/>
      <c r="AH56" s="68"/>
      <c r="AI56" s="65"/>
      <c r="AJ56" s="65"/>
      <c r="AK56" s="65"/>
      <c r="AL56" s="65"/>
      <c r="AM56" s="65"/>
    </row>
    <row r="57" spans="1:39" ht="16.5" thickBot="1" x14ac:dyDescent="0.3">
      <c r="A57" s="138"/>
      <c r="B57" s="84"/>
      <c r="C57" s="138"/>
      <c r="D57" s="114"/>
      <c r="E57" s="77" t="s">
        <v>96</v>
      </c>
      <c r="F57" s="77"/>
      <c r="G57" s="77"/>
      <c r="H57" s="77"/>
      <c r="I57" s="77"/>
      <c r="J57" s="114"/>
      <c r="L57" s="106"/>
      <c r="M57" s="106"/>
      <c r="N57" s="122"/>
      <c r="O57" s="126">
        <v>7</v>
      </c>
      <c r="P57" s="101" t="str">
        <f t="shared" si="2"/>
        <v/>
      </c>
      <c r="Q57" s="54"/>
      <c r="R57" s="54"/>
      <c r="S57" s="85"/>
      <c r="T57" s="82"/>
      <c r="U57" s="106"/>
      <c r="V57" s="106"/>
      <c r="Y57" s="65"/>
      <c r="Z57" s="65"/>
      <c r="AA57" s="90"/>
      <c r="AB57" s="90"/>
      <c r="AC57" s="90"/>
      <c r="AD57" s="90"/>
      <c r="AE57" s="90"/>
      <c r="AF57" s="90"/>
      <c r="AG57" s="89"/>
      <c r="AH57" s="68"/>
      <c r="AI57" s="65"/>
      <c r="AJ57" s="65"/>
      <c r="AK57" s="65"/>
      <c r="AL57" s="65"/>
      <c r="AM57" s="65"/>
    </row>
    <row r="58" spans="1:39" ht="45" x14ac:dyDescent="0.25">
      <c r="A58" s="138"/>
      <c r="B58" s="138"/>
      <c r="C58" s="138"/>
      <c r="D58" s="114"/>
      <c r="E58" s="77"/>
      <c r="F58" s="78" t="s">
        <v>102</v>
      </c>
      <c r="G58" s="78" t="s">
        <v>103</v>
      </c>
      <c r="H58" s="78" t="s">
        <v>156</v>
      </c>
      <c r="I58" s="78" t="s">
        <v>105</v>
      </c>
      <c r="J58" s="114"/>
      <c r="L58" s="106"/>
      <c r="M58" s="106"/>
      <c r="N58" s="122"/>
      <c r="O58" s="126">
        <v>8</v>
      </c>
      <c r="P58" s="101" t="str">
        <f t="shared" si="2"/>
        <v/>
      </c>
      <c r="Q58" s="54"/>
      <c r="R58" s="54"/>
      <c r="S58" s="85"/>
      <c r="T58" s="82"/>
      <c r="U58" s="106"/>
      <c r="V58" s="106"/>
      <c r="Y58" s="65"/>
      <c r="Z58" s="65"/>
      <c r="AA58" s="90"/>
      <c r="AB58" s="90"/>
      <c r="AC58" s="90"/>
      <c r="AD58" s="90"/>
      <c r="AE58" s="90"/>
      <c r="AF58" s="90"/>
      <c r="AG58" s="89"/>
      <c r="AH58" s="68"/>
      <c r="AI58" s="65"/>
      <c r="AJ58" s="65"/>
      <c r="AK58" s="65"/>
      <c r="AL58" s="65"/>
      <c r="AM58" s="65"/>
    </row>
    <row r="59" spans="1:39" ht="30" x14ac:dyDescent="0.25">
      <c r="A59" s="138"/>
      <c r="B59" s="138"/>
      <c r="C59" s="138"/>
      <c r="D59" s="114"/>
      <c r="E59" s="77"/>
      <c r="F59" s="78" t="s">
        <v>169</v>
      </c>
      <c r="G59" s="78" t="s">
        <v>168</v>
      </c>
      <c r="H59" s="78" t="s">
        <v>167</v>
      </c>
      <c r="I59" s="78" t="s">
        <v>166</v>
      </c>
      <c r="J59" s="114"/>
      <c r="L59" s="106"/>
      <c r="M59" s="106"/>
      <c r="N59" s="122"/>
      <c r="O59" s="126"/>
      <c r="P59" s="101" t="str">
        <f t="shared" si="2"/>
        <v/>
      </c>
      <c r="Q59" s="54"/>
      <c r="R59" s="54"/>
      <c r="S59" s="85"/>
      <c r="T59" s="82"/>
      <c r="U59" s="106"/>
      <c r="V59" s="106"/>
      <c r="Y59" s="65"/>
      <c r="Z59" s="65"/>
      <c r="AA59" s="90"/>
      <c r="AB59" s="90"/>
      <c r="AC59" s="90"/>
      <c r="AD59" s="90"/>
      <c r="AE59" s="90"/>
      <c r="AF59" s="90"/>
      <c r="AG59" s="89"/>
      <c r="AH59" s="68"/>
      <c r="AI59" s="65"/>
      <c r="AJ59" s="65"/>
      <c r="AK59" s="65"/>
      <c r="AL59" s="65"/>
      <c r="AM59" s="65"/>
    </row>
    <row r="60" spans="1:39" x14ac:dyDescent="0.25">
      <c r="A60" s="138"/>
      <c r="B60" s="138"/>
      <c r="C60" s="138"/>
      <c r="D60" s="114"/>
      <c r="E60" s="77"/>
      <c r="F60" s="79">
        <v>1</v>
      </c>
      <c r="G60" s="79">
        <v>2</v>
      </c>
      <c r="H60" s="79">
        <v>3</v>
      </c>
      <c r="I60" s="79">
        <v>4</v>
      </c>
      <c r="J60" s="114"/>
      <c r="L60" s="106"/>
      <c r="M60" s="106"/>
      <c r="N60" s="122"/>
      <c r="O60" s="127">
        <v>9</v>
      </c>
      <c r="P60" s="101" t="str">
        <f t="shared" si="2"/>
        <v/>
      </c>
      <c r="Q60" s="54"/>
      <c r="R60" s="54"/>
      <c r="S60" s="85"/>
      <c r="T60" s="82"/>
      <c r="U60" s="106"/>
      <c r="V60" s="106"/>
      <c r="Y60" s="65"/>
      <c r="Z60" s="65"/>
      <c r="AA60" s="90"/>
      <c r="AB60" s="90"/>
      <c r="AC60" s="90"/>
      <c r="AD60" s="90"/>
      <c r="AE60" s="90"/>
      <c r="AF60" s="90"/>
      <c r="AG60" s="89"/>
      <c r="AH60" s="68"/>
      <c r="AI60" s="65"/>
      <c r="AJ60" s="65"/>
      <c r="AK60" s="65"/>
      <c r="AL60" s="65"/>
      <c r="AM60" s="65"/>
    </row>
    <row r="61" spans="1:39" x14ac:dyDescent="0.25">
      <c r="A61" s="138"/>
      <c r="B61" s="138"/>
      <c r="C61" s="138"/>
      <c r="D61" s="114"/>
      <c r="E61" s="77"/>
      <c r="F61" s="80"/>
      <c r="G61" s="80"/>
      <c r="H61" s="80"/>
      <c r="I61" s="80"/>
      <c r="J61" s="114"/>
      <c r="L61" s="106"/>
      <c r="M61" s="106"/>
      <c r="N61" s="122"/>
      <c r="O61" s="127">
        <v>10</v>
      </c>
      <c r="P61" s="101" t="str">
        <f t="shared" si="2"/>
        <v/>
      </c>
      <c r="Q61" s="54"/>
      <c r="R61" s="54"/>
      <c r="S61" s="85"/>
      <c r="T61" s="82"/>
      <c r="U61" s="106"/>
      <c r="V61" s="106"/>
      <c r="Y61" s="65"/>
      <c r="Z61" s="65"/>
      <c r="AA61" s="90"/>
      <c r="AB61" s="90"/>
      <c r="AC61" s="90"/>
      <c r="AD61" s="90"/>
      <c r="AE61" s="90"/>
      <c r="AF61" s="90"/>
      <c r="AG61" s="89"/>
      <c r="AH61" s="68"/>
      <c r="AI61" s="65"/>
      <c r="AJ61" s="65"/>
      <c r="AK61" s="65"/>
      <c r="AL61" s="65"/>
      <c r="AM61" s="65"/>
    </row>
    <row r="62" spans="1:39" x14ac:dyDescent="0.25">
      <c r="A62" s="114"/>
      <c r="B62" s="114"/>
      <c r="C62" s="114"/>
      <c r="D62" s="114"/>
      <c r="E62" s="77" t="s">
        <v>97</v>
      </c>
      <c r="F62" s="80"/>
      <c r="G62" s="80"/>
      <c r="H62" s="80"/>
      <c r="I62" s="80"/>
      <c r="J62" s="114"/>
      <c r="L62" s="106"/>
      <c r="M62" s="106"/>
      <c r="N62" s="122"/>
      <c r="O62" s="127">
        <v>11</v>
      </c>
      <c r="P62" s="101" t="str">
        <f t="shared" si="2"/>
        <v/>
      </c>
      <c r="Q62" s="54"/>
      <c r="R62" s="54"/>
      <c r="S62" s="85"/>
      <c r="T62" s="82"/>
      <c r="U62" s="106"/>
      <c r="V62" s="106"/>
      <c r="Y62" s="65"/>
      <c r="Z62" s="65"/>
      <c r="AA62" s="90"/>
      <c r="AB62" s="90"/>
      <c r="AC62" s="90"/>
      <c r="AD62" s="90"/>
      <c r="AE62" s="90"/>
      <c r="AF62" s="90"/>
      <c r="AG62" s="89"/>
      <c r="AH62" s="65"/>
      <c r="AI62" s="65"/>
      <c r="AJ62" s="65"/>
      <c r="AK62" s="65"/>
      <c r="AL62" s="65"/>
      <c r="AM62" s="65"/>
    </row>
    <row r="63" spans="1:39" ht="30" x14ac:dyDescent="0.25">
      <c r="A63" s="114"/>
      <c r="B63" s="114"/>
      <c r="C63" s="114"/>
      <c r="D63" s="114"/>
      <c r="E63" s="77"/>
      <c r="F63" s="78" t="s">
        <v>98</v>
      </c>
      <c r="G63" s="78" t="s">
        <v>101</v>
      </c>
      <c r="H63" s="78" t="s">
        <v>99</v>
      </c>
      <c r="I63" s="78" t="s">
        <v>100</v>
      </c>
      <c r="J63" s="114"/>
      <c r="L63" s="106"/>
      <c r="M63" s="106"/>
      <c r="N63" s="122"/>
      <c r="O63" s="127">
        <v>12</v>
      </c>
      <c r="P63" s="101" t="str">
        <f t="shared" si="2"/>
        <v/>
      </c>
      <c r="Q63" s="54"/>
      <c r="R63" s="54"/>
      <c r="S63" s="85"/>
      <c r="T63" s="82"/>
      <c r="U63" s="106"/>
      <c r="V63" s="106"/>
      <c r="Y63" s="65"/>
      <c r="Z63" s="65"/>
      <c r="AA63" s="90"/>
      <c r="AB63" s="90"/>
      <c r="AC63" s="90"/>
      <c r="AD63" s="90"/>
      <c r="AE63" s="90"/>
      <c r="AF63" s="90"/>
      <c r="AG63" s="89"/>
      <c r="AH63" s="65"/>
      <c r="AI63" s="65"/>
      <c r="AJ63" s="65"/>
      <c r="AK63" s="65"/>
      <c r="AL63" s="65"/>
      <c r="AM63" s="65"/>
    </row>
    <row r="64" spans="1:39" x14ac:dyDescent="0.25">
      <c r="A64" s="114"/>
      <c r="B64" s="114"/>
      <c r="C64" s="114"/>
      <c r="D64" s="114"/>
      <c r="E64" s="77"/>
      <c r="F64" s="79">
        <v>1</v>
      </c>
      <c r="G64" s="79">
        <v>2</v>
      </c>
      <c r="H64" s="79">
        <v>3</v>
      </c>
      <c r="I64" s="79">
        <v>4</v>
      </c>
      <c r="J64" s="114"/>
      <c r="L64" s="106"/>
      <c r="M64" s="106"/>
      <c r="N64" s="122"/>
      <c r="O64" s="127">
        <v>13</v>
      </c>
      <c r="P64" s="101" t="str">
        <f t="shared" si="2"/>
        <v/>
      </c>
      <c r="Q64" s="54"/>
      <c r="R64" s="54"/>
      <c r="S64" s="85"/>
      <c r="T64" s="82"/>
      <c r="U64" s="106"/>
      <c r="V64" s="106"/>
      <c r="Y64" s="65"/>
      <c r="Z64" s="65"/>
      <c r="AA64" s="90"/>
      <c r="AB64" s="90"/>
      <c r="AC64" s="90"/>
      <c r="AD64" s="90"/>
      <c r="AE64" s="90"/>
      <c r="AF64" s="90"/>
      <c r="AG64" s="89"/>
      <c r="AH64" s="65"/>
      <c r="AI64" s="65"/>
      <c r="AJ64" s="65"/>
      <c r="AK64" s="65"/>
      <c r="AL64" s="65"/>
      <c r="AM64" s="65"/>
    </row>
    <row r="65" spans="1:39" x14ac:dyDescent="0.25">
      <c r="A65" s="114"/>
      <c r="B65" s="114"/>
      <c r="C65" s="114"/>
      <c r="D65" s="114"/>
      <c r="E65" s="77"/>
      <c r="F65" s="77"/>
      <c r="G65" s="77"/>
      <c r="H65" s="77"/>
      <c r="I65" s="77"/>
      <c r="J65" s="114"/>
      <c r="L65" s="106"/>
      <c r="M65" s="106"/>
      <c r="N65" s="122"/>
      <c r="O65" s="127">
        <v>14</v>
      </c>
      <c r="P65" s="101" t="str">
        <f t="shared" si="2"/>
        <v/>
      </c>
      <c r="Q65" s="54"/>
      <c r="R65" s="54"/>
      <c r="S65" s="85"/>
      <c r="T65" s="82"/>
      <c r="U65" s="106"/>
      <c r="V65" s="106"/>
      <c r="Y65" s="65"/>
      <c r="Z65" s="65"/>
      <c r="AA65" s="90"/>
      <c r="AB65" s="90"/>
      <c r="AC65" s="90"/>
      <c r="AD65" s="90"/>
      <c r="AE65" s="90"/>
      <c r="AF65" s="90"/>
      <c r="AG65" s="89"/>
      <c r="AH65" s="65"/>
      <c r="AI65" s="65"/>
      <c r="AJ65" s="65"/>
      <c r="AK65" s="65"/>
      <c r="AL65" s="65"/>
      <c r="AM65" s="65"/>
    </row>
    <row r="66" spans="1:39" x14ac:dyDescent="0.25">
      <c r="A66" s="114"/>
      <c r="B66" s="114"/>
      <c r="C66" s="114"/>
      <c r="D66" s="114"/>
      <c r="E66" s="77" t="s">
        <v>147</v>
      </c>
      <c r="F66" s="80"/>
      <c r="G66" s="80"/>
      <c r="H66" s="80"/>
      <c r="I66" s="80"/>
      <c r="J66" s="114"/>
      <c r="L66" s="106"/>
      <c r="M66" s="106"/>
      <c r="N66" s="122"/>
      <c r="O66" s="127">
        <v>15</v>
      </c>
      <c r="P66" s="101" t="str">
        <f t="shared" si="2"/>
        <v/>
      </c>
      <c r="Q66" s="54"/>
      <c r="R66" s="54"/>
      <c r="S66" s="85"/>
      <c r="T66" s="82"/>
      <c r="U66" s="106"/>
      <c r="V66" s="106"/>
      <c r="Y66" s="65"/>
      <c r="Z66" s="65"/>
      <c r="AA66" s="90"/>
      <c r="AB66" s="90"/>
      <c r="AC66" s="90"/>
      <c r="AD66" s="90"/>
      <c r="AE66" s="90"/>
      <c r="AF66" s="90"/>
      <c r="AG66" s="89"/>
      <c r="AH66" s="68"/>
      <c r="AI66" s="68"/>
      <c r="AJ66" s="68"/>
      <c r="AK66" s="68"/>
      <c r="AL66" s="68"/>
      <c r="AM66" s="68"/>
    </row>
    <row r="67" spans="1:39" ht="30" x14ac:dyDescent="0.25">
      <c r="A67" s="114"/>
      <c r="B67" s="114"/>
      <c r="C67" s="114"/>
      <c r="D67" s="114"/>
      <c r="E67" s="77"/>
      <c r="F67" s="78" t="s">
        <v>148</v>
      </c>
      <c r="G67" s="78" t="s">
        <v>149</v>
      </c>
      <c r="H67" s="78" t="s">
        <v>150</v>
      </c>
      <c r="I67" s="80"/>
      <c r="J67" s="114"/>
      <c r="L67" s="106"/>
      <c r="M67" s="106"/>
      <c r="N67" s="122"/>
      <c r="O67" s="127">
        <v>16</v>
      </c>
      <c r="P67" s="101" t="str">
        <f t="shared" si="2"/>
        <v/>
      </c>
      <c r="Q67" s="54"/>
      <c r="R67" s="54"/>
      <c r="S67" s="85"/>
      <c r="T67" s="82"/>
      <c r="U67" s="106"/>
      <c r="V67" s="106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</row>
    <row r="68" spans="1:39" x14ac:dyDescent="0.25">
      <c r="A68" s="114"/>
      <c r="B68" s="114"/>
      <c r="C68" s="114"/>
      <c r="D68" s="114"/>
      <c r="E68" s="77"/>
      <c r="F68" s="79">
        <v>1</v>
      </c>
      <c r="G68" s="79">
        <v>2</v>
      </c>
      <c r="H68" s="79">
        <v>3</v>
      </c>
      <c r="I68" s="80"/>
      <c r="J68" s="114"/>
      <c r="L68" s="106"/>
      <c r="M68" s="106"/>
      <c r="N68" s="122"/>
      <c r="O68" s="127">
        <v>17</v>
      </c>
      <c r="P68" s="101" t="str">
        <f t="shared" si="2"/>
        <v/>
      </c>
      <c r="Q68" s="54"/>
      <c r="R68" s="54"/>
      <c r="S68" s="85"/>
      <c r="T68" s="82"/>
      <c r="U68" s="106"/>
      <c r="V68" s="106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</row>
    <row r="69" spans="1:39" x14ac:dyDescent="0.25">
      <c r="A69" s="114"/>
      <c r="B69" s="114"/>
      <c r="C69" s="114"/>
      <c r="D69" s="114"/>
      <c r="E69" s="77"/>
      <c r="F69" s="77"/>
      <c r="G69" s="77"/>
      <c r="H69" s="77"/>
      <c r="I69" s="77"/>
      <c r="J69" s="114"/>
      <c r="L69" s="106"/>
      <c r="M69" s="106"/>
      <c r="N69" s="122"/>
      <c r="O69" s="127">
        <v>18</v>
      </c>
      <c r="P69" s="101" t="str">
        <f t="shared" si="2"/>
        <v/>
      </c>
      <c r="Q69" s="54"/>
      <c r="R69" s="54"/>
      <c r="S69" s="85"/>
      <c r="T69" s="82"/>
      <c r="U69" s="106"/>
      <c r="V69" s="106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</row>
    <row r="70" spans="1:39" x14ac:dyDescent="0.25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L70" s="106"/>
      <c r="M70" s="106"/>
      <c r="N70" s="122"/>
      <c r="O70" s="127">
        <v>19</v>
      </c>
      <c r="P70" s="101" t="str">
        <f t="shared" si="2"/>
        <v/>
      </c>
      <c r="Q70" s="54"/>
      <c r="R70" s="54"/>
      <c r="S70" s="85"/>
      <c r="T70" s="82"/>
      <c r="U70" s="106"/>
      <c r="V70" s="106"/>
    </row>
    <row r="71" spans="1:39" x14ac:dyDescent="0.25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L71" s="106"/>
      <c r="M71" s="106"/>
      <c r="N71" s="122"/>
      <c r="O71" s="127">
        <v>20</v>
      </c>
      <c r="P71" s="101" t="str">
        <f t="shared" si="2"/>
        <v/>
      </c>
      <c r="Q71" s="54"/>
      <c r="R71" s="54"/>
      <c r="S71" s="85"/>
      <c r="T71" s="82"/>
      <c r="U71" s="106"/>
      <c r="V71" s="106"/>
    </row>
    <row r="72" spans="1:39" x14ac:dyDescent="0.25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L72" s="106"/>
      <c r="M72" s="106"/>
      <c r="N72" s="122"/>
      <c r="O72" s="127">
        <v>21</v>
      </c>
      <c r="P72" s="101" t="str">
        <f t="shared" si="2"/>
        <v/>
      </c>
      <c r="Q72" s="54"/>
      <c r="R72" s="54"/>
      <c r="S72" s="85"/>
      <c r="T72" s="82"/>
      <c r="U72" s="106"/>
      <c r="V72" s="106"/>
    </row>
    <row r="73" spans="1:39" x14ac:dyDescent="0.25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L73" s="106"/>
      <c r="M73" s="106"/>
      <c r="N73" s="122"/>
      <c r="O73" s="127">
        <v>22</v>
      </c>
      <c r="P73" s="101" t="str">
        <f t="shared" si="2"/>
        <v/>
      </c>
      <c r="Q73" s="54"/>
      <c r="R73" s="54"/>
      <c r="S73" s="85"/>
      <c r="T73" s="82"/>
      <c r="U73" s="106"/>
      <c r="V73" s="106"/>
    </row>
    <row r="74" spans="1:39" x14ac:dyDescent="0.2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L74" s="106"/>
      <c r="M74" s="106"/>
      <c r="N74" s="122"/>
      <c r="O74" s="127">
        <v>23</v>
      </c>
      <c r="P74" s="101" t="str">
        <f t="shared" si="2"/>
        <v/>
      </c>
      <c r="Q74" s="54"/>
      <c r="R74" s="54"/>
      <c r="S74" s="85"/>
      <c r="T74" s="82"/>
      <c r="U74" s="106"/>
      <c r="V74" s="106"/>
    </row>
    <row r="75" spans="1:39" x14ac:dyDescent="0.25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L75" s="106"/>
      <c r="M75" s="106"/>
      <c r="N75" s="122"/>
      <c r="O75" s="127">
        <v>24</v>
      </c>
      <c r="P75" s="101" t="str">
        <f t="shared" si="2"/>
        <v/>
      </c>
      <c r="Q75" s="54"/>
      <c r="R75" s="54"/>
      <c r="S75" s="85"/>
      <c r="T75" s="82"/>
      <c r="U75" s="106"/>
      <c r="V75" s="106"/>
    </row>
    <row r="76" spans="1:39" x14ac:dyDescent="0.25">
      <c r="L76" s="106"/>
      <c r="M76" s="106"/>
      <c r="N76" s="122"/>
      <c r="O76" s="127">
        <v>25</v>
      </c>
      <c r="P76" s="101" t="str">
        <f t="shared" si="2"/>
        <v/>
      </c>
      <c r="Q76" s="54"/>
      <c r="R76" s="54"/>
      <c r="S76" s="85"/>
      <c r="T76" s="82"/>
      <c r="U76" s="106"/>
      <c r="V76" s="106"/>
    </row>
    <row r="77" spans="1:39" x14ac:dyDescent="0.25">
      <c r="L77" s="106"/>
      <c r="M77" s="106"/>
      <c r="N77" s="122"/>
      <c r="O77" s="127">
        <v>26</v>
      </c>
      <c r="P77" s="101" t="str">
        <f t="shared" si="2"/>
        <v/>
      </c>
      <c r="Q77" s="54"/>
      <c r="R77" s="54"/>
      <c r="S77" s="85"/>
      <c r="T77" s="82"/>
      <c r="U77" s="106"/>
      <c r="V77" s="106"/>
    </row>
    <row r="78" spans="1:39" x14ac:dyDescent="0.25">
      <c r="L78" s="106"/>
      <c r="M78" s="106"/>
      <c r="N78" s="122"/>
      <c r="O78" s="127">
        <v>27</v>
      </c>
      <c r="P78" s="101" t="str">
        <f t="shared" si="2"/>
        <v/>
      </c>
      <c r="Q78" s="54"/>
      <c r="R78" s="54"/>
      <c r="S78" s="85"/>
      <c r="T78" s="82"/>
      <c r="U78" s="106"/>
      <c r="V78" s="106"/>
    </row>
    <row r="79" spans="1:39" ht="15.75" thickBot="1" x14ac:dyDescent="0.3">
      <c r="L79" s="106"/>
      <c r="M79" s="106"/>
      <c r="N79" s="128"/>
      <c r="O79" s="85"/>
      <c r="P79" s="85"/>
      <c r="Q79" s="85"/>
      <c r="R79" s="85"/>
      <c r="S79" s="85"/>
      <c r="T79" s="85"/>
      <c r="U79" s="106"/>
      <c r="V79" s="106"/>
    </row>
    <row r="80" spans="1:39" x14ac:dyDescent="0.25"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</row>
    <row r="81" spans="12:22" x14ac:dyDescent="0.25"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</row>
    <row r="82" spans="12:22" x14ac:dyDescent="0.25"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</row>
  </sheetData>
  <sheetProtection password="FDF0" sheet="1" objects="1" scenarios="1"/>
  <conditionalFormatting sqref="T51:T78">
    <cfRule type="expression" dxfId="17" priority="1" stopIfTrue="1">
      <formula>$T$51=$AI$37</formula>
    </cfRule>
    <cfRule type="expression" dxfId="16" priority="2" stopIfTrue="1">
      <formula>$T$51=$AI$36</formula>
    </cfRule>
  </conditionalFormatting>
  <dataValidations count="5">
    <dataValidation type="list" allowBlank="1" showInputMessage="1" showErrorMessage="1" sqref="F35:F54">
      <formula1>$H$35:$H$37</formula1>
    </dataValidation>
    <dataValidation type="list" allowBlank="1" showInputMessage="1" showErrorMessage="1" sqref="C35:D54">
      <formula1>$H$35:$H$38</formula1>
    </dataValidation>
    <dataValidation type="list" allowBlank="1" showInputMessage="1" showErrorMessage="1" sqref="T51:T78">
      <formula1>$AI$35:$AI$37</formula1>
    </dataValidation>
    <dataValidation type="list" allowBlank="1" showInputMessage="1" showErrorMessage="1" sqref="AG39:AG66">
      <formula1>$AH$35:$AH$36</formula1>
    </dataValidation>
    <dataValidation type="list" allowBlank="1" showInputMessage="1" showErrorMessage="1" sqref="B57">
      <formula1>$B$35:$B$54</formula1>
    </dataValidation>
  </dataValidations>
  <hyperlinks>
    <hyperlink ref="B15" location="CREX8!I51" display="cliquer ici"/>
    <hyperlink ref="B19" location="CREX8!A77" display="cliquer ici"/>
    <hyperlink ref="B23" location="CREX8!AH53" display="cliquer ici"/>
    <hyperlink ref="B27" location="CREX8!U53" display="cliquer ici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AM82"/>
  <sheetViews>
    <sheetView zoomScale="80" zoomScaleNormal="80" workbookViewId="0"/>
  </sheetViews>
  <sheetFormatPr baseColWidth="10" defaultRowHeight="15" x14ac:dyDescent="0.25"/>
  <cols>
    <col min="1" max="1" width="6.42578125" customWidth="1"/>
    <col min="2" max="2" width="94.5703125" bestFit="1" customWidth="1"/>
    <col min="7" max="7" width="19.42578125" customWidth="1"/>
    <col min="8" max="8" width="25.5703125" bestFit="1" customWidth="1"/>
    <col min="9" max="9" width="18.5703125" bestFit="1" customWidth="1"/>
    <col min="10" max="10" width="43.5703125" customWidth="1"/>
    <col min="11" max="12" width="32.42578125" customWidth="1"/>
    <col min="15" max="15" width="20.5703125" customWidth="1"/>
    <col min="16" max="16" width="57.5703125" customWidth="1"/>
    <col min="17" max="17" width="19.42578125" customWidth="1"/>
    <col min="18" max="18" width="18.42578125" customWidth="1"/>
    <col min="19" max="19" width="2" customWidth="1"/>
    <col min="20" max="22" width="29.42578125" customWidth="1"/>
    <col min="27" max="27" width="14" customWidth="1"/>
    <col min="28" max="28" width="45.5703125" customWidth="1"/>
    <col min="29" max="29" width="30.5703125" customWidth="1"/>
    <col min="30" max="31" width="34.5703125" customWidth="1"/>
    <col min="32" max="32" width="34" customWidth="1"/>
    <col min="33" max="33" width="16" customWidth="1"/>
  </cols>
  <sheetData>
    <row r="1" spans="1:39" x14ac:dyDescent="0.25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</row>
    <row r="2" spans="1:39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</row>
    <row r="3" spans="1:39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</row>
    <row r="4" spans="1:39" ht="21.75" thickBot="1" x14ac:dyDescent="0.4">
      <c r="A4" s="107"/>
      <c r="B4" s="107"/>
      <c r="C4" s="110" t="s">
        <v>205</v>
      </c>
      <c r="D4" s="111"/>
      <c r="E4" s="111"/>
      <c r="F4" s="111"/>
      <c r="G4" s="111"/>
      <c r="H4" s="111"/>
      <c r="I4" s="111"/>
      <c r="J4" s="112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</row>
    <row r="5" spans="1:39" ht="15.75" thickBo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ht="15.75" thickBot="1" x14ac:dyDescent="0.3">
      <c r="A6" s="107"/>
      <c r="B6" s="107"/>
      <c r="C6" s="145" t="s">
        <v>210</v>
      </c>
      <c r="D6" s="149">
        <f>'consultez-moi'!B2</f>
        <v>2021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x14ac:dyDescent="0.25">
      <c r="A7" s="107"/>
      <c r="B7" s="107"/>
      <c r="C7" s="147" t="s">
        <v>211</v>
      </c>
      <c r="D7" s="148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x14ac:dyDescent="0.25">
      <c r="A8" s="136" t="s">
        <v>204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</row>
    <row r="9" spans="1:39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</row>
    <row r="10" spans="1:39" x14ac:dyDescent="0.25">
      <c r="A10" s="107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</row>
    <row r="11" spans="1:39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x14ac:dyDescent="0.25">
      <c r="A12" s="107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ht="15.75" thickBot="1" x14ac:dyDescent="0.3">
      <c r="A13" s="107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ht="15.75" thickBot="1" x14ac:dyDescent="0.3">
      <c r="A14" s="107"/>
      <c r="B14" s="105" t="s">
        <v>180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</row>
    <row r="15" spans="1:39" ht="15.75" thickBot="1" x14ac:dyDescent="0.3">
      <c r="A15" s="107"/>
      <c r="B15" s="104" t="s">
        <v>106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</row>
    <row r="16" spans="1:39" x14ac:dyDescent="0.25">
      <c r="A16" s="107"/>
      <c r="B16" s="109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</row>
    <row r="17" spans="1:39" ht="15.75" thickBot="1" x14ac:dyDescent="0.3">
      <c r="A17" s="107"/>
      <c r="B17" s="107"/>
      <c r="C17" s="108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</row>
    <row r="18" spans="1:39" ht="15.75" thickBot="1" x14ac:dyDescent="0.3">
      <c r="A18" s="107"/>
      <c r="B18" s="105" t="s">
        <v>177</v>
      </c>
      <c r="C18" s="108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</row>
    <row r="19" spans="1:39" ht="15.75" thickBot="1" x14ac:dyDescent="0.3">
      <c r="A19" s="107"/>
      <c r="B19" s="104" t="s">
        <v>106</v>
      </c>
      <c r="C19" s="108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</row>
    <row r="20" spans="1:39" x14ac:dyDescent="0.25">
      <c r="A20" s="107"/>
      <c r="B20" s="109"/>
      <c r="C20" s="108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</row>
    <row r="21" spans="1:39" ht="15.75" thickBot="1" x14ac:dyDescent="0.3">
      <c r="A21" s="107"/>
      <c r="B21" s="109"/>
      <c r="C21" s="108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</row>
    <row r="22" spans="1:39" ht="15.75" thickBot="1" x14ac:dyDescent="0.3">
      <c r="A22" s="107"/>
      <c r="B22" s="105" t="s">
        <v>178</v>
      </c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</row>
    <row r="23" spans="1:39" ht="15.75" thickBot="1" x14ac:dyDescent="0.3">
      <c r="A23" s="107"/>
      <c r="B23" s="104" t="s">
        <v>106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</row>
    <row r="24" spans="1:39" x14ac:dyDescent="0.25">
      <c r="A24" s="107"/>
      <c r="B24" s="109"/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</row>
    <row r="25" spans="1:39" ht="15.75" thickBot="1" x14ac:dyDescent="0.3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</row>
    <row r="26" spans="1:39" ht="15.75" thickBot="1" x14ac:dyDescent="0.3">
      <c r="A26" s="107"/>
      <c r="B26" s="105" t="s">
        <v>179</v>
      </c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</row>
    <row r="27" spans="1:39" ht="15.75" thickBot="1" x14ac:dyDescent="0.3">
      <c r="A27" s="107"/>
      <c r="B27" s="104" t="s">
        <v>106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</row>
    <row r="28" spans="1:39" x14ac:dyDescent="0.25">
      <c r="A28" s="107"/>
      <c r="B28" s="109"/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</row>
    <row r="29" spans="1:39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</row>
    <row r="30" spans="1:39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</row>
    <row r="31" spans="1:39" ht="18.75" x14ac:dyDescent="0.3">
      <c r="A31" s="103" t="s">
        <v>175</v>
      </c>
      <c r="B31" s="102"/>
      <c r="C31" s="102"/>
      <c r="D31" s="102"/>
      <c r="E31" s="102"/>
      <c r="F31" s="102"/>
      <c r="G31" s="102"/>
      <c r="H31" s="102"/>
      <c r="I31" s="102"/>
      <c r="J31" s="102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39" x14ac:dyDescent="0.2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39" ht="18.75" x14ac:dyDescent="0.3">
      <c r="A33" s="114"/>
      <c r="B33" s="87" t="s">
        <v>11</v>
      </c>
      <c r="C33" s="150" t="s">
        <v>213</v>
      </c>
      <c r="D33" s="114"/>
      <c r="E33" s="114"/>
      <c r="F33" s="114"/>
      <c r="G33" s="114"/>
      <c r="H33" s="114"/>
      <c r="I33" s="114"/>
      <c r="J33" s="114"/>
      <c r="L33" s="106"/>
      <c r="M33" s="106"/>
      <c r="N33" s="103" t="s">
        <v>183</v>
      </c>
      <c r="O33" s="102"/>
      <c r="P33" s="102"/>
      <c r="Q33" s="102"/>
      <c r="R33" s="102"/>
      <c r="S33" s="102"/>
      <c r="T33" s="102"/>
      <c r="U33" s="106"/>
      <c r="V33" s="106"/>
      <c r="Y33" s="103" t="s">
        <v>176</v>
      </c>
      <c r="Z33" s="102"/>
      <c r="AA33" s="102"/>
      <c r="AB33" s="102"/>
      <c r="AC33" s="102"/>
      <c r="AD33" s="102"/>
      <c r="AE33" s="102"/>
    </row>
    <row r="34" spans="1:39" ht="15.75" thickBot="1" x14ac:dyDescent="0.3">
      <c r="A34" s="114"/>
      <c r="B34" s="88" t="s">
        <v>170</v>
      </c>
      <c r="C34" s="86" t="s">
        <v>92</v>
      </c>
      <c r="D34" s="50" t="s">
        <v>93</v>
      </c>
      <c r="E34" s="50" t="s">
        <v>94</v>
      </c>
      <c r="F34" s="50" t="s">
        <v>112</v>
      </c>
      <c r="G34" s="50" t="s">
        <v>209</v>
      </c>
      <c r="H34" s="151" t="s">
        <v>212</v>
      </c>
      <c r="I34" s="114"/>
      <c r="J34" s="114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1:39" ht="19.5" thickBot="1" x14ac:dyDescent="0.3">
      <c r="A35" s="118">
        <v>1</v>
      </c>
      <c r="B35" s="83"/>
      <c r="C35" s="115"/>
      <c r="D35" s="115"/>
      <c r="E35" s="116">
        <f t="shared" ref="E35:E54" si="0">C35*D35</f>
        <v>0</v>
      </c>
      <c r="F35" s="115"/>
      <c r="G35" s="116">
        <f t="shared" ref="G35:G54" si="1">E35*F35</f>
        <v>0</v>
      </c>
      <c r="H35" s="117">
        <v>1</v>
      </c>
      <c r="I35" s="114"/>
      <c r="J35" s="114"/>
      <c r="L35" s="106"/>
      <c r="M35" s="106"/>
      <c r="N35" s="106"/>
      <c r="O35" s="129" t="s">
        <v>12</v>
      </c>
      <c r="P35" s="134">
        <f>B57</f>
        <v>0</v>
      </c>
      <c r="Q35" s="106"/>
      <c r="R35" s="106"/>
      <c r="S35" s="106"/>
      <c r="T35" s="106"/>
      <c r="U35" s="106"/>
      <c r="V35" s="106"/>
      <c r="Y35" s="65"/>
      <c r="Z35" s="65"/>
      <c r="AA35" s="96"/>
      <c r="AB35" s="96"/>
      <c r="AC35" s="96"/>
      <c r="AD35" s="96"/>
      <c r="AE35" s="97"/>
      <c r="AF35" s="96"/>
      <c r="AG35" s="96"/>
      <c r="AH35" s="91" t="s">
        <v>90</v>
      </c>
      <c r="AI35" s="91" t="s">
        <v>198</v>
      </c>
      <c r="AJ35" s="65"/>
      <c r="AK35" s="65"/>
      <c r="AL35" s="65"/>
      <c r="AM35" s="65"/>
    </row>
    <row r="36" spans="1:39" ht="19.5" thickBot="1" x14ac:dyDescent="0.3">
      <c r="A36" s="118">
        <v>2</v>
      </c>
      <c r="B36" s="83"/>
      <c r="C36" s="115"/>
      <c r="D36" s="115"/>
      <c r="E36" s="116">
        <f t="shared" si="0"/>
        <v>0</v>
      </c>
      <c r="F36" s="115"/>
      <c r="G36" s="116">
        <f t="shared" si="1"/>
        <v>0</v>
      </c>
      <c r="H36" s="117">
        <v>2</v>
      </c>
      <c r="I36" s="114"/>
      <c r="J36" s="114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Y36" s="65"/>
      <c r="Z36" s="65"/>
      <c r="AA36" s="93" t="s">
        <v>151</v>
      </c>
      <c r="AB36" s="94"/>
      <c r="AC36" s="94">
        <f>B57</f>
        <v>0</v>
      </c>
      <c r="AD36" s="94"/>
      <c r="AE36" s="94"/>
      <c r="AF36" s="94"/>
      <c r="AG36" s="95"/>
      <c r="AH36" s="91" t="s">
        <v>91</v>
      </c>
      <c r="AI36" s="91" t="s">
        <v>199</v>
      </c>
      <c r="AJ36" s="65"/>
      <c r="AK36" s="65"/>
      <c r="AL36" s="65"/>
      <c r="AM36" s="65"/>
    </row>
    <row r="37" spans="1:39" ht="19.5" thickBot="1" x14ac:dyDescent="0.3">
      <c r="A37" s="118">
        <v>3</v>
      </c>
      <c r="B37" s="83"/>
      <c r="C37" s="115"/>
      <c r="D37" s="115"/>
      <c r="E37" s="116">
        <f t="shared" si="0"/>
        <v>0</v>
      </c>
      <c r="F37" s="115"/>
      <c r="G37" s="116">
        <f t="shared" si="1"/>
        <v>0</v>
      </c>
      <c r="H37" s="117">
        <v>3</v>
      </c>
      <c r="I37" s="114"/>
      <c r="J37" s="114"/>
      <c r="L37" s="106"/>
      <c r="M37" s="106"/>
      <c r="N37" s="120"/>
      <c r="O37" s="130" t="s">
        <v>13</v>
      </c>
      <c r="P37" s="81"/>
      <c r="Q37" s="106"/>
      <c r="R37" s="106"/>
      <c r="S37" s="106"/>
      <c r="T37" s="106"/>
      <c r="U37" s="106"/>
      <c r="V37" s="106"/>
      <c r="Y37" s="65"/>
      <c r="Z37" s="65"/>
      <c r="AA37" s="72" t="s">
        <v>152</v>
      </c>
      <c r="AB37" s="73"/>
      <c r="AC37" s="73">
        <f>P37</f>
        <v>0</v>
      </c>
      <c r="AD37" s="73"/>
      <c r="AE37" s="73"/>
      <c r="AF37" s="73"/>
      <c r="AG37" s="74"/>
      <c r="AH37" s="69" t="s">
        <v>91</v>
      </c>
      <c r="AI37" s="91" t="s">
        <v>200</v>
      </c>
      <c r="AJ37" s="66"/>
      <c r="AK37" s="66"/>
      <c r="AL37" s="66"/>
      <c r="AM37" s="66"/>
    </row>
    <row r="38" spans="1:39" ht="57" thickBot="1" x14ac:dyDescent="0.3">
      <c r="A38" s="118">
        <v>4</v>
      </c>
      <c r="B38" s="83"/>
      <c r="C38" s="115"/>
      <c r="D38" s="115"/>
      <c r="E38" s="116">
        <f t="shared" si="0"/>
        <v>0</v>
      </c>
      <c r="F38" s="115"/>
      <c r="G38" s="116">
        <f t="shared" si="1"/>
        <v>0</v>
      </c>
      <c r="H38" s="117">
        <v>4</v>
      </c>
      <c r="I38" s="114"/>
      <c r="J38" s="114"/>
      <c r="L38" s="106"/>
      <c r="M38" s="106"/>
      <c r="N38" s="121"/>
      <c r="O38" s="106"/>
      <c r="P38" s="106"/>
      <c r="Q38" s="106"/>
      <c r="R38" s="106"/>
      <c r="S38" s="106"/>
      <c r="T38" s="106"/>
      <c r="U38" s="106"/>
      <c r="V38" s="106"/>
      <c r="Y38" s="65"/>
      <c r="Z38" s="65"/>
      <c r="AA38" s="75" t="s">
        <v>4</v>
      </c>
      <c r="AB38" s="76" t="s">
        <v>3</v>
      </c>
      <c r="AC38" s="75" t="s">
        <v>5</v>
      </c>
      <c r="AD38" s="76" t="s">
        <v>6</v>
      </c>
      <c r="AE38" s="76" t="s">
        <v>7</v>
      </c>
      <c r="AF38" s="76" t="s">
        <v>172</v>
      </c>
      <c r="AG38" s="76" t="s">
        <v>173</v>
      </c>
      <c r="AH38" s="67"/>
      <c r="AI38" s="67"/>
      <c r="AJ38" s="67"/>
      <c r="AK38" s="67"/>
      <c r="AL38" s="67"/>
      <c r="AM38" s="67"/>
    </row>
    <row r="39" spans="1:39" ht="16.5" thickBot="1" x14ac:dyDescent="0.3">
      <c r="A39" s="118">
        <v>5</v>
      </c>
      <c r="B39" s="83"/>
      <c r="C39" s="115"/>
      <c r="D39" s="115"/>
      <c r="E39" s="116">
        <f t="shared" si="0"/>
        <v>0</v>
      </c>
      <c r="F39" s="115"/>
      <c r="G39" s="116">
        <f t="shared" si="1"/>
        <v>0</v>
      </c>
      <c r="H39" s="114"/>
      <c r="I39" s="114"/>
      <c r="J39" s="114"/>
      <c r="L39" s="106"/>
      <c r="M39" s="106"/>
      <c r="N39" s="122" t="s">
        <v>184</v>
      </c>
      <c r="O39" s="130" t="s">
        <v>153</v>
      </c>
      <c r="P39" s="81"/>
      <c r="Q39" s="106"/>
      <c r="R39" s="106"/>
      <c r="S39" s="106"/>
      <c r="T39" s="106"/>
      <c r="U39" s="106"/>
      <c r="V39" s="106"/>
      <c r="Y39" s="65"/>
      <c r="Z39" s="65"/>
      <c r="AA39" s="90"/>
      <c r="AB39" s="90"/>
      <c r="AC39" s="90"/>
      <c r="AD39" s="90"/>
      <c r="AE39" s="90"/>
      <c r="AF39" s="90"/>
      <c r="AG39" s="89"/>
      <c r="AH39" s="65" t="s">
        <v>174</v>
      </c>
      <c r="AI39" s="65"/>
      <c r="AJ39" s="92"/>
      <c r="AK39" s="92"/>
      <c r="AL39" s="92"/>
      <c r="AM39" s="65"/>
    </row>
    <row r="40" spans="1:39" ht="15.75" thickBot="1" x14ac:dyDescent="0.3">
      <c r="A40" s="118">
        <v>6</v>
      </c>
      <c r="B40" s="83"/>
      <c r="C40" s="115"/>
      <c r="D40" s="115"/>
      <c r="E40" s="116">
        <f t="shared" si="0"/>
        <v>0</v>
      </c>
      <c r="F40" s="115"/>
      <c r="G40" s="116">
        <f t="shared" si="1"/>
        <v>0</v>
      </c>
      <c r="H40" s="114"/>
      <c r="I40" s="114"/>
      <c r="J40" s="114"/>
      <c r="L40" s="106"/>
      <c r="M40" s="106"/>
      <c r="N40" s="122" t="s">
        <v>185</v>
      </c>
      <c r="O40" s="106"/>
      <c r="P40" s="106"/>
      <c r="Q40" s="106"/>
      <c r="R40" s="106"/>
      <c r="S40" s="106"/>
      <c r="T40" s="106"/>
      <c r="U40" s="106"/>
      <c r="V40" s="106"/>
      <c r="Y40" s="65"/>
      <c r="Z40" s="65"/>
      <c r="AA40" s="90"/>
      <c r="AB40" s="90"/>
      <c r="AC40" s="90"/>
      <c r="AD40" s="90"/>
      <c r="AE40" s="90"/>
      <c r="AF40" s="90"/>
      <c r="AG40" s="89"/>
      <c r="AH40" s="65"/>
      <c r="AI40" s="65"/>
      <c r="AJ40" s="65"/>
      <c r="AK40" s="65"/>
      <c r="AL40" s="65"/>
      <c r="AM40" s="65"/>
    </row>
    <row r="41" spans="1:39" ht="16.5" thickBot="1" x14ac:dyDescent="0.3">
      <c r="A41" s="118">
        <v>7</v>
      </c>
      <c r="B41" s="83"/>
      <c r="C41" s="115"/>
      <c r="D41" s="115"/>
      <c r="E41" s="116">
        <f t="shared" si="0"/>
        <v>0</v>
      </c>
      <c r="F41" s="115"/>
      <c r="G41" s="116">
        <f t="shared" si="1"/>
        <v>0</v>
      </c>
      <c r="H41" s="114"/>
      <c r="I41" s="114"/>
      <c r="J41" s="114"/>
      <c r="L41" s="106"/>
      <c r="M41" s="106"/>
      <c r="N41" s="122" t="s">
        <v>186</v>
      </c>
      <c r="O41" s="131" t="s">
        <v>10</v>
      </c>
      <c r="P41" s="81"/>
      <c r="Q41" s="106"/>
      <c r="R41" s="106"/>
      <c r="S41" s="106"/>
      <c r="T41" s="106"/>
      <c r="U41" s="106"/>
      <c r="V41" s="106"/>
      <c r="Y41" s="65"/>
      <c r="Z41" s="65"/>
      <c r="AA41" s="90"/>
      <c r="AB41" s="90"/>
      <c r="AC41" s="90"/>
      <c r="AD41" s="90"/>
      <c r="AE41" s="90"/>
      <c r="AF41" s="90"/>
      <c r="AG41" s="89"/>
      <c r="AH41" s="65"/>
      <c r="AI41" s="65"/>
      <c r="AJ41" s="65"/>
      <c r="AK41" s="65"/>
      <c r="AL41" s="65"/>
      <c r="AM41" s="65"/>
    </row>
    <row r="42" spans="1:39" ht="16.5" thickBot="1" x14ac:dyDescent="0.3">
      <c r="A42" s="118">
        <v>8</v>
      </c>
      <c r="B42" s="83"/>
      <c r="C42" s="115"/>
      <c r="D42" s="115"/>
      <c r="E42" s="116">
        <f t="shared" si="0"/>
        <v>0</v>
      </c>
      <c r="F42" s="115"/>
      <c r="G42" s="116">
        <f t="shared" si="1"/>
        <v>0</v>
      </c>
      <c r="H42" s="114"/>
      <c r="I42" s="114"/>
      <c r="J42" s="114"/>
      <c r="L42" s="106"/>
      <c r="M42" s="106"/>
      <c r="N42" s="122" t="s">
        <v>187</v>
      </c>
      <c r="O42" s="132" t="s">
        <v>154</v>
      </c>
      <c r="P42" s="81"/>
      <c r="Q42" s="106"/>
      <c r="R42" s="106"/>
      <c r="S42" s="106"/>
      <c r="T42" s="106"/>
      <c r="U42" s="106"/>
      <c r="V42" s="106"/>
      <c r="Y42" s="65"/>
      <c r="Z42" s="65"/>
      <c r="AA42" s="90"/>
      <c r="AB42" s="90"/>
      <c r="AC42" s="90"/>
      <c r="AD42" s="90"/>
      <c r="AE42" s="90"/>
      <c r="AF42" s="90"/>
      <c r="AG42" s="89"/>
      <c r="AH42" s="65"/>
      <c r="AI42" s="65"/>
      <c r="AJ42" s="65"/>
      <c r="AK42" s="65"/>
      <c r="AL42" s="65"/>
      <c r="AM42" s="65"/>
    </row>
    <row r="43" spans="1:39" ht="16.5" thickBot="1" x14ac:dyDescent="0.3">
      <c r="A43" s="118">
        <v>9</v>
      </c>
      <c r="B43" s="83"/>
      <c r="C43" s="115"/>
      <c r="D43" s="115"/>
      <c r="E43" s="116">
        <f t="shared" si="0"/>
        <v>0</v>
      </c>
      <c r="F43" s="115"/>
      <c r="G43" s="116">
        <f t="shared" si="1"/>
        <v>0</v>
      </c>
      <c r="H43" s="114"/>
      <c r="I43" s="114"/>
      <c r="J43" s="114"/>
      <c r="L43" s="106"/>
      <c r="M43" s="106"/>
      <c r="N43" s="122" t="s">
        <v>188</v>
      </c>
      <c r="O43" s="132"/>
      <c r="P43" s="81"/>
      <c r="Q43" s="106"/>
      <c r="R43" s="106"/>
      <c r="S43" s="106"/>
      <c r="T43" s="106"/>
      <c r="U43" s="106"/>
      <c r="V43" s="106"/>
      <c r="Y43" s="65"/>
      <c r="Z43" s="65"/>
      <c r="AA43" s="90"/>
      <c r="AB43" s="90"/>
      <c r="AC43" s="90"/>
      <c r="AD43" s="90"/>
      <c r="AE43" s="90"/>
      <c r="AF43" s="90"/>
      <c r="AG43" s="89"/>
      <c r="AH43" s="68"/>
      <c r="AI43" s="65"/>
      <c r="AJ43" s="65"/>
      <c r="AK43" s="65"/>
      <c r="AL43" s="65"/>
      <c r="AM43" s="65"/>
    </row>
    <row r="44" spans="1:39" s="4" customFormat="1" ht="16.5" thickBot="1" x14ac:dyDescent="0.3">
      <c r="A44" s="119">
        <v>10</v>
      </c>
      <c r="B44" s="83"/>
      <c r="C44" s="115"/>
      <c r="D44" s="115"/>
      <c r="E44" s="116">
        <f t="shared" si="0"/>
        <v>0</v>
      </c>
      <c r="F44" s="115"/>
      <c r="G44" s="116">
        <f t="shared" si="1"/>
        <v>0</v>
      </c>
      <c r="H44" s="114"/>
      <c r="I44" s="114"/>
      <c r="J44" s="114"/>
      <c r="L44" s="106"/>
      <c r="M44" s="106"/>
      <c r="N44" s="122" t="s">
        <v>189</v>
      </c>
      <c r="O44" s="132"/>
      <c r="P44" s="81"/>
      <c r="Q44" s="106"/>
      <c r="R44" s="106"/>
      <c r="S44" s="106"/>
      <c r="T44" s="106"/>
      <c r="U44" s="106"/>
      <c r="V44" s="106"/>
      <c r="Y44" s="65"/>
      <c r="Z44" s="65"/>
      <c r="AA44" s="90"/>
      <c r="AB44" s="90"/>
      <c r="AC44" s="90"/>
      <c r="AD44" s="90"/>
      <c r="AE44" s="90"/>
      <c r="AF44" s="90"/>
      <c r="AG44" s="89"/>
      <c r="AH44" s="68"/>
      <c r="AI44" s="65"/>
      <c r="AJ44" s="65"/>
      <c r="AK44" s="65"/>
      <c r="AL44" s="65"/>
      <c r="AM44" s="65"/>
    </row>
    <row r="45" spans="1:39" ht="16.5" thickBot="1" x14ac:dyDescent="0.3">
      <c r="A45" s="118">
        <v>11</v>
      </c>
      <c r="B45" s="83"/>
      <c r="C45" s="115"/>
      <c r="D45" s="115"/>
      <c r="E45" s="116">
        <f t="shared" si="0"/>
        <v>0</v>
      </c>
      <c r="F45" s="115"/>
      <c r="G45" s="116">
        <f t="shared" si="1"/>
        <v>0</v>
      </c>
      <c r="H45" s="114"/>
      <c r="I45" s="114"/>
      <c r="J45" s="114"/>
      <c r="L45" s="106"/>
      <c r="M45" s="106"/>
      <c r="N45" s="122" t="s">
        <v>190</v>
      </c>
      <c r="O45" s="132"/>
      <c r="P45" s="81"/>
      <c r="Q45" s="106"/>
      <c r="R45" s="106"/>
      <c r="S45" s="106"/>
      <c r="T45" s="106"/>
      <c r="U45" s="106"/>
      <c r="V45" s="106"/>
      <c r="Y45" s="65"/>
      <c r="Z45" s="65"/>
      <c r="AA45" s="90"/>
      <c r="AB45" s="90"/>
      <c r="AC45" s="90"/>
      <c r="AD45" s="90"/>
      <c r="AE45" s="90"/>
      <c r="AF45" s="90"/>
      <c r="AG45" s="89"/>
      <c r="AH45" s="68"/>
      <c r="AI45" s="65"/>
      <c r="AJ45" s="65"/>
      <c r="AK45" s="65"/>
      <c r="AL45" s="65"/>
      <c r="AM45" s="65"/>
    </row>
    <row r="46" spans="1:39" ht="16.5" thickBot="1" x14ac:dyDescent="0.3">
      <c r="A46" s="119">
        <v>12</v>
      </c>
      <c r="B46" s="83"/>
      <c r="C46" s="115"/>
      <c r="D46" s="115"/>
      <c r="E46" s="116">
        <f t="shared" si="0"/>
        <v>0</v>
      </c>
      <c r="F46" s="115"/>
      <c r="G46" s="116">
        <f t="shared" si="1"/>
        <v>0</v>
      </c>
      <c r="H46" s="114"/>
      <c r="I46" s="114"/>
      <c r="J46" s="114"/>
      <c r="L46" s="106"/>
      <c r="M46" s="106"/>
      <c r="N46" s="122" t="s">
        <v>191</v>
      </c>
      <c r="O46" s="132"/>
      <c r="P46" s="81"/>
      <c r="Q46" s="106"/>
      <c r="R46" s="106"/>
      <c r="S46" s="106"/>
      <c r="T46" s="106"/>
      <c r="U46" s="106"/>
      <c r="V46" s="106"/>
      <c r="Y46" s="65"/>
      <c r="Z46" s="65"/>
      <c r="AA46" s="90"/>
      <c r="AB46" s="90"/>
      <c r="AC46" s="90"/>
      <c r="AD46" s="90"/>
      <c r="AE46" s="90"/>
      <c r="AF46" s="90"/>
      <c r="AG46" s="89"/>
      <c r="AH46" s="68"/>
      <c r="AI46" s="65"/>
      <c r="AJ46" s="65"/>
      <c r="AK46" s="65"/>
      <c r="AL46" s="65"/>
      <c r="AM46" s="65"/>
    </row>
    <row r="47" spans="1:39" ht="16.5" thickBot="1" x14ac:dyDescent="0.3">
      <c r="A47" s="118">
        <v>13</v>
      </c>
      <c r="B47" s="83"/>
      <c r="C47" s="115"/>
      <c r="D47" s="115"/>
      <c r="E47" s="116">
        <f t="shared" si="0"/>
        <v>0</v>
      </c>
      <c r="F47" s="115"/>
      <c r="G47" s="116">
        <f t="shared" si="1"/>
        <v>0</v>
      </c>
      <c r="H47" s="114"/>
      <c r="I47" s="114"/>
      <c r="J47" s="114"/>
      <c r="L47" s="106"/>
      <c r="M47" s="106"/>
      <c r="N47" s="123"/>
      <c r="O47" s="133"/>
      <c r="P47" s="81"/>
      <c r="Q47" s="106"/>
      <c r="R47" s="106"/>
      <c r="S47" s="106"/>
      <c r="T47" s="106"/>
      <c r="U47" s="106"/>
      <c r="V47" s="106"/>
      <c r="Y47" s="65"/>
      <c r="Z47" s="65"/>
      <c r="AA47" s="90"/>
      <c r="AB47" s="90"/>
      <c r="AC47" s="90"/>
      <c r="AD47" s="90"/>
      <c r="AE47" s="90"/>
      <c r="AF47" s="90"/>
      <c r="AG47" s="89"/>
      <c r="AH47" s="68"/>
      <c r="AI47" s="65"/>
      <c r="AJ47" s="65"/>
      <c r="AK47" s="65"/>
      <c r="AL47" s="65"/>
      <c r="AM47" s="65"/>
    </row>
    <row r="48" spans="1:39" ht="15.75" thickBot="1" x14ac:dyDescent="0.3">
      <c r="A48" s="119">
        <v>14</v>
      </c>
      <c r="B48" s="83"/>
      <c r="C48" s="115"/>
      <c r="D48" s="115"/>
      <c r="E48" s="116">
        <f t="shared" si="0"/>
        <v>0</v>
      </c>
      <c r="F48" s="115"/>
      <c r="G48" s="116">
        <f t="shared" si="1"/>
        <v>0</v>
      </c>
      <c r="H48" s="114"/>
      <c r="I48" s="114"/>
      <c r="J48" s="114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Y48" s="65"/>
      <c r="Z48" s="65"/>
      <c r="AA48" s="90"/>
      <c r="AB48" s="90"/>
      <c r="AC48" s="90"/>
      <c r="AD48" s="90"/>
      <c r="AE48" s="90"/>
      <c r="AF48" s="90"/>
      <c r="AG48" s="89"/>
      <c r="AH48" s="68"/>
      <c r="AI48" s="65"/>
      <c r="AJ48" s="65"/>
      <c r="AK48" s="65"/>
      <c r="AL48" s="65"/>
      <c r="AM48" s="65"/>
    </row>
    <row r="49" spans="1:39" ht="16.5" thickBot="1" x14ac:dyDescent="0.3">
      <c r="A49" s="118">
        <v>15</v>
      </c>
      <c r="B49" s="83"/>
      <c r="C49" s="115"/>
      <c r="D49" s="115"/>
      <c r="E49" s="116">
        <f t="shared" si="0"/>
        <v>0</v>
      </c>
      <c r="F49" s="115"/>
      <c r="G49" s="116">
        <f t="shared" si="1"/>
        <v>0</v>
      </c>
      <c r="H49" s="114"/>
      <c r="I49" s="114"/>
      <c r="J49" s="114"/>
      <c r="L49" s="106"/>
      <c r="M49" s="106"/>
      <c r="N49" s="120"/>
      <c r="O49" s="124" t="s">
        <v>155</v>
      </c>
      <c r="P49" s="98"/>
      <c r="Q49" s="99"/>
      <c r="R49" s="100"/>
      <c r="S49" s="106"/>
      <c r="T49" s="85"/>
      <c r="U49" s="106"/>
      <c r="V49" s="106"/>
      <c r="Y49" s="65"/>
      <c r="Z49" s="65"/>
      <c r="AA49" s="90"/>
      <c r="AB49" s="90"/>
      <c r="AC49" s="90"/>
      <c r="AD49" s="90"/>
      <c r="AE49" s="90"/>
      <c r="AF49" s="90"/>
      <c r="AG49" s="89"/>
      <c r="AH49" s="68"/>
      <c r="AI49" s="65"/>
      <c r="AJ49" s="65"/>
      <c r="AK49" s="65"/>
      <c r="AL49" s="65"/>
      <c r="AM49" s="65"/>
    </row>
    <row r="50" spans="1:39" x14ac:dyDescent="0.25">
      <c r="A50" s="119">
        <v>16</v>
      </c>
      <c r="B50" s="83"/>
      <c r="C50" s="115"/>
      <c r="D50" s="115"/>
      <c r="E50" s="116">
        <f t="shared" si="0"/>
        <v>0</v>
      </c>
      <c r="F50" s="115"/>
      <c r="G50" s="116">
        <f t="shared" si="1"/>
        <v>0</v>
      </c>
      <c r="H50" s="114"/>
      <c r="I50" s="114"/>
      <c r="J50" s="114"/>
      <c r="L50" s="106"/>
      <c r="M50" s="106"/>
      <c r="N50" s="122"/>
      <c r="O50" s="125"/>
      <c r="P50" s="70" t="s">
        <v>171</v>
      </c>
      <c r="Q50" s="71" t="s">
        <v>201</v>
      </c>
      <c r="R50" s="71" t="s">
        <v>202</v>
      </c>
      <c r="S50" s="85"/>
      <c r="T50" s="55" t="s">
        <v>203</v>
      </c>
      <c r="U50" s="106"/>
      <c r="V50" s="106"/>
      <c r="Y50" s="65"/>
      <c r="Z50" s="65"/>
      <c r="AA50" s="90"/>
      <c r="AB50" s="90"/>
      <c r="AC50" s="90"/>
      <c r="AD50" s="90"/>
      <c r="AE50" s="90"/>
      <c r="AF50" s="90"/>
      <c r="AG50" s="89"/>
      <c r="AH50" s="68"/>
      <c r="AI50" s="65"/>
      <c r="AJ50" s="65"/>
      <c r="AK50" s="65"/>
      <c r="AL50" s="65"/>
      <c r="AM50" s="65"/>
    </row>
    <row r="51" spans="1:39" ht="15.75" x14ac:dyDescent="0.25">
      <c r="A51" s="118">
        <v>17</v>
      </c>
      <c r="B51" s="83"/>
      <c r="C51" s="115"/>
      <c r="D51" s="115"/>
      <c r="E51" s="116">
        <f t="shared" si="0"/>
        <v>0</v>
      </c>
      <c r="F51" s="115"/>
      <c r="G51" s="116">
        <f t="shared" si="1"/>
        <v>0</v>
      </c>
      <c r="H51" s="114"/>
      <c r="I51" s="114"/>
      <c r="J51" s="114"/>
      <c r="L51" s="106"/>
      <c r="M51" s="106"/>
      <c r="N51" s="122"/>
      <c r="O51" s="126">
        <v>1</v>
      </c>
      <c r="P51" s="101" t="str">
        <f>IF(AG39="oui",AF39,"")</f>
        <v/>
      </c>
      <c r="Q51" s="54"/>
      <c r="R51" s="54"/>
      <c r="S51" s="85"/>
      <c r="T51" s="82"/>
      <c r="U51" s="106"/>
      <c r="V51" s="106"/>
      <c r="Y51" s="65"/>
      <c r="Z51" s="65"/>
      <c r="AA51" s="90"/>
      <c r="AB51" s="90"/>
      <c r="AC51" s="90"/>
      <c r="AD51" s="90"/>
      <c r="AE51" s="90"/>
      <c r="AF51" s="90"/>
      <c r="AG51" s="89"/>
      <c r="AH51" s="68"/>
      <c r="AI51" s="65"/>
      <c r="AJ51" s="65"/>
      <c r="AK51" s="65"/>
      <c r="AL51" s="65"/>
      <c r="AM51" s="65"/>
    </row>
    <row r="52" spans="1:39" ht="15.75" x14ac:dyDescent="0.25">
      <c r="A52" s="119">
        <v>18</v>
      </c>
      <c r="B52" s="83"/>
      <c r="C52" s="115"/>
      <c r="D52" s="115"/>
      <c r="E52" s="116">
        <f t="shared" si="0"/>
        <v>0</v>
      </c>
      <c r="F52" s="115"/>
      <c r="G52" s="116">
        <f t="shared" si="1"/>
        <v>0</v>
      </c>
      <c r="H52" s="114"/>
      <c r="I52" s="114"/>
      <c r="J52" s="114"/>
      <c r="L52" s="106"/>
      <c r="M52" s="106"/>
      <c r="N52" s="122" t="s">
        <v>192</v>
      </c>
      <c r="O52" s="126">
        <v>2</v>
      </c>
      <c r="P52" s="101" t="str">
        <f t="shared" ref="P52:P78" si="2">IF(AG40="oui",AF40,"")</f>
        <v/>
      </c>
      <c r="Q52" s="54"/>
      <c r="R52" s="54"/>
      <c r="S52" s="85"/>
      <c r="T52" s="82"/>
      <c r="U52" s="106"/>
      <c r="V52" s="106"/>
      <c r="Y52" s="65"/>
      <c r="Z52" s="65"/>
      <c r="AA52" s="90"/>
      <c r="AB52" s="90"/>
      <c r="AC52" s="90"/>
      <c r="AD52" s="90"/>
      <c r="AE52" s="90"/>
      <c r="AF52" s="90"/>
      <c r="AG52" s="89"/>
      <c r="AH52" s="68"/>
      <c r="AI52" s="65"/>
      <c r="AJ52" s="65"/>
      <c r="AK52" s="65"/>
      <c r="AL52" s="65"/>
      <c r="AM52" s="65"/>
    </row>
    <row r="53" spans="1:39" ht="15.75" x14ac:dyDescent="0.25">
      <c r="A53" s="118">
        <v>19</v>
      </c>
      <c r="B53" s="83"/>
      <c r="C53" s="115"/>
      <c r="D53" s="115"/>
      <c r="E53" s="116">
        <f t="shared" si="0"/>
        <v>0</v>
      </c>
      <c r="F53" s="115"/>
      <c r="G53" s="116">
        <f t="shared" si="1"/>
        <v>0</v>
      </c>
      <c r="H53" s="114"/>
      <c r="I53" s="114"/>
      <c r="J53" s="114"/>
      <c r="L53" s="106"/>
      <c r="M53" s="106"/>
      <c r="N53" s="122" t="s">
        <v>193</v>
      </c>
      <c r="O53" s="126">
        <v>3</v>
      </c>
      <c r="P53" s="101" t="str">
        <f t="shared" si="2"/>
        <v/>
      </c>
      <c r="Q53" s="54"/>
      <c r="R53" s="54"/>
      <c r="S53" s="85"/>
      <c r="T53" s="82"/>
      <c r="U53" s="106"/>
      <c r="V53" s="106"/>
      <c r="Y53" s="65"/>
      <c r="Z53" s="65"/>
      <c r="AA53" s="90"/>
      <c r="AB53" s="90"/>
      <c r="AC53" s="90"/>
      <c r="AD53" s="90"/>
      <c r="AE53" s="90"/>
      <c r="AF53" s="90"/>
      <c r="AG53" s="89"/>
      <c r="AH53" s="68"/>
      <c r="AI53" s="65"/>
      <c r="AJ53" s="65"/>
      <c r="AK53" s="65"/>
      <c r="AL53" s="65"/>
      <c r="AM53" s="65"/>
    </row>
    <row r="54" spans="1:39" ht="15.75" x14ac:dyDescent="0.25">
      <c r="A54" s="119">
        <v>20</v>
      </c>
      <c r="B54" s="83"/>
      <c r="C54" s="115"/>
      <c r="D54" s="115"/>
      <c r="E54" s="116">
        <f t="shared" si="0"/>
        <v>0</v>
      </c>
      <c r="F54" s="115"/>
      <c r="G54" s="116">
        <f t="shared" si="1"/>
        <v>0</v>
      </c>
      <c r="H54" s="114"/>
      <c r="I54" s="114"/>
      <c r="J54" s="114"/>
      <c r="L54" s="106"/>
      <c r="M54" s="106"/>
      <c r="N54" s="122" t="s">
        <v>185</v>
      </c>
      <c r="O54" s="126">
        <v>4</v>
      </c>
      <c r="P54" s="101" t="str">
        <f t="shared" si="2"/>
        <v/>
      </c>
      <c r="Q54" s="54"/>
      <c r="R54" s="54"/>
      <c r="S54" s="85"/>
      <c r="T54" s="82"/>
      <c r="U54" s="106"/>
      <c r="V54" s="106"/>
      <c r="Y54" s="65"/>
      <c r="Z54" s="65"/>
      <c r="AA54" s="90"/>
      <c r="AB54" s="90"/>
      <c r="AC54" s="90"/>
      <c r="AD54" s="90"/>
      <c r="AE54" s="90"/>
      <c r="AF54" s="90"/>
      <c r="AG54" s="89"/>
      <c r="AH54" s="68"/>
      <c r="AI54" s="65"/>
      <c r="AJ54" s="65"/>
      <c r="AK54" s="65"/>
      <c r="AL54" s="65"/>
      <c r="AM54" s="65"/>
    </row>
    <row r="55" spans="1:39" ht="16.5" thickBot="1" x14ac:dyDescent="0.3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L55" s="106"/>
      <c r="M55" s="106"/>
      <c r="N55" s="122" t="s">
        <v>194</v>
      </c>
      <c r="O55" s="126">
        <v>5</v>
      </c>
      <c r="P55" s="101" t="str">
        <f t="shared" si="2"/>
        <v/>
      </c>
      <c r="Q55" s="54"/>
      <c r="R55" s="54"/>
      <c r="S55" s="85"/>
      <c r="T55" s="82"/>
      <c r="U55" s="106"/>
      <c r="V55" s="106"/>
      <c r="Y55" s="65"/>
      <c r="Z55" s="65"/>
      <c r="AA55" s="90"/>
      <c r="AB55" s="90"/>
      <c r="AC55" s="90"/>
      <c r="AD55" s="90"/>
      <c r="AE55" s="90"/>
      <c r="AF55" s="90"/>
      <c r="AG55" s="89"/>
      <c r="AH55" s="68"/>
      <c r="AI55" s="65"/>
      <c r="AJ55" s="65"/>
      <c r="AK55" s="65"/>
      <c r="AL55" s="65"/>
      <c r="AM55" s="65"/>
    </row>
    <row r="56" spans="1:39" ht="16.5" thickBot="1" x14ac:dyDescent="0.3">
      <c r="A56" s="138"/>
      <c r="B56" s="139" t="s">
        <v>208</v>
      </c>
      <c r="C56" s="138"/>
      <c r="D56" s="114"/>
      <c r="E56" s="114"/>
      <c r="F56" s="114"/>
      <c r="G56" s="114"/>
      <c r="H56" s="114"/>
      <c r="I56" s="114"/>
      <c r="J56" s="114"/>
      <c r="L56" s="106"/>
      <c r="M56" s="106"/>
      <c r="N56" s="122" t="s">
        <v>185</v>
      </c>
      <c r="O56" s="126">
        <v>6</v>
      </c>
      <c r="P56" s="101" t="str">
        <f t="shared" si="2"/>
        <v/>
      </c>
      <c r="Q56" s="54"/>
      <c r="R56" s="54"/>
      <c r="S56" s="85"/>
      <c r="T56" s="82"/>
      <c r="U56" s="106"/>
      <c r="V56" s="106"/>
      <c r="Y56" s="65"/>
      <c r="Z56" s="65"/>
      <c r="AA56" s="90"/>
      <c r="AB56" s="90"/>
      <c r="AC56" s="90"/>
      <c r="AD56" s="90"/>
      <c r="AE56" s="90"/>
      <c r="AF56" s="90"/>
      <c r="AG56" s="89"/>
      <c r="AH56" s="68"/>
      <c r="AI56" s="65"/>
      <c r="AJ56" s="65"/>
      <c r="AK56" s="65"/>
      <c r="AL56" s="65"/>
      <c r="AM56" s="65"/>
    </row>
    <row r="57" spans="1:39" ht="16.5" thickBot="1" x14ac:dyDescent="0.3">
      <c r="A57" s="138"/>
      <c r="B57" s="84"/>
      <c r="C57" s="138"/>
      <c r="D57" s="114"/>
      <c r="E57" s="77" t="s">
        <v>96</v>
      </c>
      <c r="F57" s="77"/>
      <c r="G57" s="77"/>
      <c r="H57" s="77"/>
      <c r="I57" s="77"/>
      <c r="J57" s="114"/>
      <c r="L57" s="106"/>
      <c r="M57" s="106"/>
      <c r="N57" s="122"/>
      <c r="O57" s="126">
        <v>7</v>
      </c>
      <c r="P57" s="101" t="str">
        <f t="shared" si="2"/>
        <v/>
      </c>
      <c r="Q57" s="54"/>
      <c r="R57" s="54"/>
      <c r="S57" s="85"/>
      <c r="T57" s="82"/>
      <c r="U57" s="106"/>
      <c r="V57" s="106"/>
      <c r="Y57" s="65"/>
      <c r="Z57" s="65"/>
      <c r="AA57" s="90"/>
      <c r="AB57" s="90"/>
      <c r="AC57" s="90"/>
      <c r="AD57" s="90"/>
      <c r="AE57" s="90"/>
      <c r="AF57" s="90"/>
      <c r="AG57" s="89"/>
      <c r="AH57" s="68"/>
      <c r="AI57" s="65"/>
      <c r="AJ57" s="65"/>
      <c r="AK57" s="65"/>
      <c r="AL57" s="65"/>
      <c r="AM57" s="65"/>
    </row>
    <row r="58" spans="1:39" ht="45" x14ac:dyDescent="0.25">
      <c r="A58" s="138"/>
      <c r="B58" s="138"/>
      <c r="C58" s="138"/>
      <c r="D58" s="114"/>
      <c r="E58" s="77"/>
      <c r="F58" s="78" t="s">
        <v>102</v>
      </c>
      <c r="G58" s="78" t="s">
        <v>103</v>
      </c>
      <c r="H58" s="78" t="s">
        <v>156</v>
      </c>
      <c r="I58" s="78" t="s">
        <v>105</v>
      </c>
      <c r="J58" s="114"/>
      <c r="L58" s="106"/>
      <c r="M58" s="106"/>
      <c r="N58" s="122"/>
      <c r="O58" s="126">
        <v>8</v>
      </c>
      <c r="P58" s="101" t="str">
        <f t="shared" si="2"/>
        <v/>
      </c>
      <c r="Q58" s="54"/>
      <c r="R58" s="54"/>
      <c r="S58" s="85"/>
      <c r="T58" s="82"/>
      <c r="U58" s="106"/>
      <c r="V58" s="106"/>
      <c r="Y58" s="65"/>
      <c r="Z58" s="65"/>
      <c r="AA58" s="90"/>
      <c r="AB58" s="90"/>
      <c r="AC58" s="90"/>
      <c r="AD58" s="90"/>
      <c r="AE58" s="90"/>
      <c r="AF58" s="90"/>
      <c r="AG58" s="89"/>
      <c r="AH58" s="68"/>
      <c r="AI58" s="65"/>
      <c r="AJ58" s="65"/>
      <c r="AK58" s="65"/>
      <c r="AL58" s="65"/>
      <c r="AM58" s="65"/>
    </row>
    <row r="59" spans="1:39" ht="30" x14ac:dyDescent="0.25">
      <c r="A59" s="138"/>
      <c r="B59" s="138"/>
      <c r="C59" s="138"/>
      <c r="D59" s="114"/>
      <c r="E59" s="77"/>
      <c r="F59" s="78" t="s">
        <v>169</v>
      </c>
      <c r="G59" s="78" t="s">
        <v>168</v>
      </c>
      <c r="H59" s="78" t="s">
        <v>167</v>
      </c>
      <c r="I59" s="78" t="s">
        <v>166</v>
      </c>
      <c r="J59" s="114"/>
      <c r="L59" s="106"/>
      <c r="M59" s="106"/>
      <c r="N59" s="122"/>
      <c r="O59" s="126"/>
      <c r="P59" s="101" t="str">
        <f t="shared" si="2"/>
        <v/>
      </c>
      <c r="Q59" s="54"/>
      <c r="R59" s="54"/>
      <c r="S59" s="85"/>
      <c r="T59" s="82"/>
      <c r="U59" s="106"/>
      <c r="V59" s="106"/>
      <c r="Y59" s="65"/>
      <c r="Z59" s="65"/>
      <c r="AA59" s="90"/>
      <c r="AB59" s="90"/>
      <c r="AC59" s="90"/>
      <c r="AD59" s="90"/>
      <c r="AE59" s="90"/>
      <c r="AF59" s="90"/>
      <c r="AG59" s="89"/>
      <c r="AH59" s="68"/>
      <c r="AI59" s="65"/>
      <c r="AJ59" s="65"/>
      <c r="AK59" s="65"/>
      <c r="AL59" s="65"/>
      <c r="AM59" s="65"/>
    </row>
    <row r="60" spans="1:39" x14ac:dyDescent="0.25">
      <c r="A60" s="138"/>
      <c r="B60" s="138"/>
      <c r="C60" s="138"/>
      <c r="D60" s="114"/>
      <c r="E60" s="77"/>
      <c r="F60" s="79">
        <v>1</v>
      </c>
      <c r="G60" s="79">
        <v>2</v>
      </c>
      <c r="H60" s="79">
        <v>3</v>
      </c>
      <c r="I60" s="79">
        <v>4</v>
      </c>
      <c r="J60" s="114"/>
      <c r="L60" s="106"/>
      <c r="M60" s="106"/>
      <c r="N60" s="122"/>
      <c r="O60" s="127">
        <v>9</v>
      </c>
      <c r="P60" s="101" t="str">
        <f t="shared" si="2"/>
        <v/>
      </c>
      <c r="Q60" s="54"/>
      <c r="R60" s="54"/>
      <c r="S60" s="85"/>
      <c r="T60" s="82"/>
      <c r="U60" s="106"/>
      <c r="V60" s="106"/>
      <c r="Y60" s="65"/>
      <c r="Z60" s="65"/>
      <c r="AA60" s="90"/>
      <c r="AB60" s="90"/>
      <c r="AC60" s="90"/>
      <c r="AD60" s="90"/>
      <c r="AE60" s="90"/>
      <c r="AF60" s="90"/>
      <c r="AG60" s="89"/>
      <c r="AH60" s="68"/>
      <c r="AI60" s="65"/>
      <c r="AJ60" s="65"/>
      <c r="AK60" s="65"/>
      <c r="AL60" s="65"/>
      <c r="AM60" s="65"/>
    </row>
    <row r="61" spans="1:39" x14ac:dyDescent="0.25">
      <c r="A61" s="138"/>
      <c r="B61" s="138"/>
      <c r="C61" s="138"/>
      <c r="D61" s="114"/>
      <c r="E61" s="77"/>
      <c r="F61" s="80"/>
      <c r="G61" s="80"/>
      <c r="H61" s="80"/>
      <c r="I61" s="80"/>
      <c r="J61" s="114"/>
      <c r="L61" s="106"/>
      <c r="M61" s="106"/>
      <c r="N61" s="122"/>
      <c r="O61" s="127">
        <v>10</v>
      </c>
      <c r="P61" s="101" t="str">
        <f t="shared" si="2"/>
        <v/>
      </c>
      <c r="Q61" s="54"/>
      <c r="R61" s="54"/>
      <c r="S61" s="85"/>
      <c r="T61" s="82"/>
      <c r="U61" s="106"/>
      <c r="V61" s="106"/>
      <c r="Y61" s="65"/>
      <c r="Z61" s="65"/>
      <c r="AA61" s="90"/>
      <c r="AB61" s="90"/>
      <c r="AC61" s="90"/>
      <c r="AD61" s="90"/>
      <c r="AE61" s="90"/>
      <c r="AF61" s="90"/>
      <c r="AG61" s="89"/>
      <c r="AH61" s="68"/>
      <c r="AI61" s="65"/>
      <c r="AJ61" s="65"/>
      <c r="AK61" s="65"/>
      <c r="AL61" s="65"/>
      <c r="AM61" s="65"/>
    </row>
    <row r="62" spans="1:39" x14ac:dyDescent="0.25">
      <c r="A62" s="114"/>
      <c r="B62" s="114"/>
      <c r="C62" s="114"/>
      <c r="D62" s="114"/>
      <c r="E62" s="77" t="s">
        <v>97</v>
      </c>
      <c r="F62" s="80"/>
      <c r="G62" s="80"/>
      <c r="H62" s="80"/>
      <c r="I62" s="80"/>
      <c r="J62" s="114"/>
      <c r="L62" s="106"/>
      <c r="M62" s="106"/>
      <c r="N62" s="122"/>
      <c r="O62" s="127">
        <v>11</v>
      </c>
      <c r="P62" s="101" t="str">
        <f t="shared" si="2"/>
        <v/>
      </c>
      <c r="Q62" s="54"/>
      <c r="R62" s="54"/>
      <c r="S62" s="85"/>
      <c r="T62" s="82"/>
      <c r="U62" s="106"/>
      <c r="V62" s="106"/>
      <c r="Y62" s="65"/>
      <c r="Z62" s="65"/>
      <c r="AA62" s="90"/>
      <c r="AB62" s="90"/>
      <c r="AC62" s="90"/>
      <c r="AD62" s="90"/>
      <c r="AE62" s="90"/>
      <c r="AF62" s="90"/>
      <c r="AG62" s="89"/>
      <c r="AH62" s="65"/>
      <c r="AI62" s="65"/>
      <c r="AJ62" s="65"/>
      <c r="AK62" s="65"/>
      <c r="AL62" s="65"/>
      <c r="AM62" s="65"/>
    </row>
    <row r="63" spans="1:39" ht="30" x14ac:dyDescent="0.25">
      <c r="A63" s="114"/>
      <c r="B63" s="114"/>
      <c r="C63" s="114"/>
      <c r="D63" s="114"/>
      <c r="E63" s="77"/>
      <c r="F63" s="78" t="s">
        <v>98</v>
      </c>
      <c r="G63" s="78" t="s">
        <v>101</v>
      </c>
      <c r="H63" s="78" t="s">
        <v>99</v>
      </c>
      <c r="I63" s="78" t="s">
        <v>100</v>
      </c>
      <c r="J63" s="114"/>
      <c r="L63" s="106"/>
      <c r="M63" s="106"/>
      <c r="N63" s="122"/>
      <c r="O63" s="127">
        <v>12</v>
      </c>
      <c r="P63" s="101" t="str">
        <f t="shared" si="2"/>
        <v/>
      </c>
      <c r="Q63" s="54"/>
      <c r="R63" s="54"/>
      <c r="S63" s="85"/>
      <c r="T63" s="82"/>
      <c r="U63" s="106"/>
      <c r="V63" s="106"/>
      <c r="Y63" s="65"/>
      <c r="Z63" s="65"/>
      <c r="AA63" s="90"/>
      <c r="AB63" s="90"/>
      <c r="AC63" s="90"/>
      <c r="AD63" s="90"/>
      <c r="AE63" s="90"/>
      <c r="AF63" s="90"/>
      <c r="AG63" s="89"/>
      <c r="AH63" s="65"/>
      <c r="AI63" s="65"/>
      <c r="AJ63" s="65"/>
      <c r="AK63" s="65"/>
      <c r="AL63" s="65"/>
      <c r="AM63" s="65"/>
    </row>
    <row r="64" spans="1:39" x14ac:dyDescent="0.25">
      <c r="A64" s="114"/>
      <c r="B64" s="114"/>
      <c r="C64" s="114"/>
      <c r="D64" s="114"/>
      <c r="E64" s="77"/>
      <c r="F64" s="79">
        <v>1</v>
      </c>
      <c r="G64" s="79">
        <v>2</v>
      </c>
      <c r="H64" s="79">
        <v>3</v>
      </c>
      <c r="I64" s="79">
        <v>4</v>
      </c>
      <c r="J64" s="114"/>
      <c r="L64" s="106"/>
      <c r="M64" s="106"/>
      <c r="N64" s="122"/>
      <c r="O64" s="127">
        <v>13</v>
      </c>
      <c r="P64" s="101" t="str">
        <f t="shared" si="2"/>
        <v/>
      </c>
      <c r="Q64" s="54"/>
      <c r="R64" s="54"/>
      <c r="S64" s="85"/>
      <c r="T64" s="82"/>
      <c r="U64" s="106"/>
      <c r="V64" s="106"/>
      <c r="Y64" s="65"/>
      <c r="Z64" s="65"/>
      <c r="AA64" s="90"/>
      <c r="AB64" s="90"/>
      <c r="AC64" s="90"/>
      <c r="AD64" s="90"/>
      <c r="AE64" s="90"/>
      <c r="AF64" s="90"/>
      <c r="AG64" s="89"/>
      <c r="AH64" s="65"/>
      <c r="AI64" s="65"/>
      <c r="AJ64" s="65"/>
      <c r="AK64" s="65"/>
      <c r="AL64" s="65"/>
      <c r="AM64" s="65"/>
    </row>
    <row r="65" spans="1:39" x14ac:dyDescent="0.25">
      <c r="A65" s="114"/>
      <c r="B65" s="114"/>
      <c r="C65" s="114"/>
      <c r="D65" s="114"/>
      <c r="E65" s="77"/>
      <c r="F65" s="77"/>
      <c r="G65" s="77"/>
      <c r="H65" s="77"/>
      <c r="I65" s="77"/>
      <c r="J65" s="114"/>
      <c r="L65" s="106"/>
      <c r="M65" s="106"/>
      <c r="N65" s="122"/>
      <c r="O65" s="127">
        <v>14</v>
      </c>
      <c r="P65" s="101" t="str">
        <f t="shared" si="2"/>
        <v/>
      </c>
      <c r="Q65" s="54"/>
      <c r="R65" s="54"/>
      <c r="S65" s="85"/>
      <c r="T65" s="82"/>
      <c r="U65" s="106"/>
      <c r="V65" s="106"/>
      <c r="Y65" s="65"/>
      <c r="Z65" s="65"/>
      <c r="AA65" s="90"/>
      <c r="AB65" s="90"/>
      <c r="AC65" s="90"/>
      <c r="AD65" s="90"/>
      <c r="AE65" s="90"/>
      <c r="AF65" s="90"/>
      <c r="AG65" s="89"/>
      <c r="AH65" s="65"/>
      <c r="AI65" s="65"/>
      <c r="AJ65" s="65"/>
      <c r="AK65" s="65"/>
      <c r="AL65" s="65"/>
      <c r="AM65" s="65"/>
    </row>
    <row r="66" spans="1:39" x14ac:dyDescent="0.25">
      <c r="A66" s="114"/>
      <c r="B66" s="114"/>
      <c r="C66" s="114"/>
      <c r="D66" s="114"/>
      <c r="E66" s="77" t="s">
        <v>147</v>
      </c>
      <c r="F66" s="80"/>
      <c r="G66" s="80"/>
      <c r="H66" s="80"/>
      <c r="I66" s="80"/>
      <c r="J66" s="114"/>
      <c r="L66" s="106"/>
      <c r="M66" s="106"/>
      <c r="N66" s="122"/>
      <c r="O66" s="127">
        <v>15</v>
      </c>
      <c r="P66" s="101" t="str">
        <f t="shared" si="2"/>
        <v/>
      </c>
      <c r="Q66" s="54"/>
      <c r="R66" s="54"/>
      <c r="S66" s="85"/>
      <c r="T66" s="82"/>
      <c r="U66" s="106"/>
      <c r="V66" s="106"/>
      <c r="Y66" s="65"/>
      <c r="Z66" s="65"/>
      <c r="AA66" s="90"/>
      <c r="AB66" s="90"/>
      <c r="AC66" s="90"/>
      <c r="AD66" s="90"/>
      <c r="AE66" s="90"/>
      <c r="AF66" s="90"/>
      <c r="AG66" s="89"/>
      <c r="AH66" s="68"/>
      <c r="AI66" s="68"/>
      <c r="AJ66" s="68"/>
      <c r="AK66" s="68"/>
      <c r="AL66" s="68"/>
      <c r="AM66" s="68"/>
    </row>
    <row r="67" spans="1:39" ht="30" x14ac:dyDescent="0.25">
      <c r="A67" s="114"/>
      <c r="B67" s="114"/>
      <c r="C67" s="114"/>
      <c r="D67" s="114"/>
      <c r="E67" s="77"/>
      <c r="F67" s="78" t="s">
        <v>148</v>
      </c>
      <c r="G67" s="78" t="s">
        <v>149</v>
      </c>
      <c r="H67" s="78" t="s">
        <v>150</v>
      </c>
      <c r="I67" s="80"/>
      <c r="J67" s="114"/>
      <c r="L67" s="106"/>
      <c r="M67" s="106"/>
      <c r="N67" s="122"/>
      <c r="O67" s="127">
        <v>16</v>
      </c>
      <c r="P67" s="101" t="str">
        <f t="shared" si="2"/>
        <v/>
      </c>
      <c r="Q67" s="54"/>
      <c r="R67" s="54"/>
      <c r="S67" s="85"/>
      <c r="T67" s="82"/>
      <c r="U67" s="106"/>
      <c r="V67" s="106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</row>
    <row r="68" spans="1:39" x14ac:dyDescent="0.25">
      <c r="A68" s="114"/>
      <c r="B68" s="114"/>
      <c r="C68" s="114"/>
      <c r="D68" s="114"/>
      <c r="E68" s="77"/>
      <c r="F68" s="79">
        <v>1</v>
      </c>
      <c r="G68" s="79">
        <v>2</v>
      </c>
      <c r="H68" s="79">
        <v>3</v>
      </c>
      <c r="I68" s="80"/>
      <c r="J68" s="114"/>
      <c r="L68" s="106"/>
      <c r="M68" s="106"/>
      <c r="N68" s="122"/>
      <c r="O68" s="127">
        <v>17</v>
      </c>
      <c r="P68" s="101" t="str">
        <f t="shared" si="2"/>
        <v/>
      </c>
      <c r="Q68" s="54"/>
      <c r="R68" s="54"/>
      <c r="S68" s="85"/>
      <c r="T68" s="82"/>
      <c r="U68" s="106"/>
      <c r="V68" s="106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</row>
    <row r="69" spans="1:39" x14ac:dyDescent="0.25">
      <c r="A69" s="114"/>
      <c r="B69" s="114"/>
      <c r="C69" s="114"/>
      <c r="D69" s="114"/>
      <c r="E69" s="77"/>
      <c r="F69" s="77"/>
      <c r="G69" s="77"/>
      <c r="H69" s="77"/>
      <c r="I69" s="77"/>
      <c r="J69" s="114"/>
      <c r="L69" s="106"/>
      <c r="M69" s="106"/>
      <c r="N69" s="122"/>
      <c r="O69" s="127">
        <v>18</v>
      </c>
      <c r="P69" s="101" t="str">
        <f t="shared" si="2"/>
        <v/>
      </c>
      <c r="Q69" s="54"/>
      <c r="R69" s="54"/>
      <c r="S69" s="85"/>
      <c r="T69" s="82"/>
      <c r="U69" s="106"/>
      <c r="V69" s="106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</row>
    <row r="70" spans="1:39" x14ac:dyDescent="0.25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L70" s="106"/>
      <c r="M70" s="106"/>
      <c r="N70" s="122"/>
      <c r="O70" s="127">
        <v>19</v>
      </c>
      <c r="P70" s="101" t="str">
        <f t="shared" si="2"/>
        <v/>
      </c>
      <c r="Q70" s="54"/>
      <c r="R70" s="54"/>
      <c r="S70" s="85"/>
      <c r="T70" s="82"/>
      <c r="U70" s="106"/>
      <c r="V70" s="106"/>
    </row>
    <row r="71" spans="1:39" x14ac:dyDescent="0.25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L71" s="106"/>
      <c r="M71" s="106"/>
      <c r="N71" s="122"/>
      <c r="O71" s="127">
        <v>20</v>
      </c>
      <c r="P71" s="101" t="str">
        <f t="shared" si="2"/>
        <v/>
      </c>
      <c r="Q71" s="54"/>
      <c r="R71" s="54"/>
      <c r="S71" s="85"/>
      <c r="T71" s="82"/>
      <c r="U71" s="106"/>
      <c r="V71" s="106"/>
    </row>
    <row r="72" spans="1:39" x14ac:dyDescent="0.25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L72" s="106"/>
      <c r="M72" s="106"/>
      <c r="N72" s="122"/>
      <c r="O72" s="127">
        <v>21</v>
      </c>
      <c r="P72" s="101" t="str">
        <f t="shared" si="2"/>
        <v/>
      </c>
      <c r="Q72" s="54"/>
      <c r="R72" s="54"/>
      <c r="S72" s="85"/>
      <c r="T72" s="82"/>
      <c r="U72" s="106"/>
      <c r="V72" s="106"/>
    </row>
    <row r="73" spans="1:39" x14ac:dyDescent="0.25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L73" s="106"/>
      <c r="M73" s="106"/>
      <c r="N73" s="122"/>
      <c r="O73" s="127">
        <v>22</v>
      </c>
      <c r="P73" s="101" t="str">
        <f t="shared" si="2"/>
        <v/>
      </c>
      <c r="Q73" s="54"/>
      <c r="R73" s="54"/>
      <c r="S73" s="85"/>
      <c r="T73" s="82"/>
      <c r="U73" s="106"/>
      <c r="V73" s="106"/>
    </row>
    <row r="74" spans="1:39" x14ac:dyDescent="0.2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L74" s="106"/>
      <c r="M74" s="106"/>
      <c r="N74" s="122"/>
      <c r="O74" s="127">
        <v>23</v>
      </c>
      <c r="P74" s="101" t="str">
        <f t="shared" si="2"/>
        <v/>
      </c>
      <c r="Q74" s="54"/>
      <c r="R74" s="54"/>
      <c r="S74" s="85"/>
      <c r="T74" s="82"/>
      <c r="U74" s="106"/>
      <c r="V74" s="106"/>
    </row>
    <row r="75" spans="1:39" x14ac:dyDescent="0.25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L75" s="106"/>
      <c r="M75" s="106"/>
      <c r="N75" s="122"/>
      <c r="O75" s="127">
        <v>24</v>
      </c>
      <c r="P75" s="101" t="str">
        <f t="shared" si="2"/>
        <v/>
      </c>
      <c r="Q75" s="54"/>
      <c r="R75" s="54"/>
      <c r="S75" s="85"/>
      <c r="T75" s="82"/>
      <c r="U75" s="106"/>
      <c r="V75" s="106"/>
    </row>
    <row r="76" spans="1:39" x14ac:dyDescent="0.25">
      <c r="L76" s="106"/>
      <c r="M76" s="106"/>
      <c r="N76" s="122"/>
      <c r="O76" s="127">
        <v>25</v>
      </c>
      <c r="P76" s="101" t="str">
        <f t="shared" si="2"/>
        <v/>
      </c>
      <c r="Q76" s="54"/>
      <c r="R76" s="54"/>
      <c r="S76" s="85"/>
      <c r="T76" s="82"/>
      <c r="U76" s="106"/>
      <c r="V76" s="106"/>
    </row>
    <row r="77" spans="1:39" x14ac:dyDescent="0.25">
      <c r="L77" s="106"/>
      <c r="M77" s="106"/>
      <c r="N77" s="122"/>
      <c r="O77" s="127">
        <v>26</v>
      </c>
      <c r="P77" s="101" t="str">
        <f t="shared" si="2"/>
        <v/>
      </c>
      <c r="Q77" s="54"/>
      <c r="R77" s="54"/>
      <c r="S77" s="85"/>
      <c r="T77" s="82"/>
      <c r="U77" s="106"/>
      <c r="V77" s="106"/>
    </row>
    <row r="78" spans="1:39" x14ac:dyDescent="0.25">
      <c r="L78" s="106"/>
      <c r="M78" s="106"/>
      <c r="N78" s="122"/>
      <c r="O78" s="127">
        <v>27</v>
      </c>
      <c r="P78" s="101" t="str">
        <f t="shared" si="2"/>
        <v/>
      </c>
      <c r="Q78" s="54"/>
      <c r="R78" s="54"/>
      <c r="S78" s="85"/>
      <c r="T78" s="82"/>
      <c r="U78" s="106"/>
      <c r="V78" s="106"/>
    </row>
    <row r="79" spans="1:39" ht="15.75" thickBot="1" x14ac:dyDescent="0.3">
      <c r="L79" s="106"/>
      <c r="M79" s="106"/>
      <c r="N79" s="128"/>
      <c r="O79" s="85"/>
      <c r="P79" s="85"/>
      <c r="Q79" s="85"/>
      <c r="R79" s="85"/>
      <c r="S79" s="85"/>
      <c r="T79" s="85"/>
      <c r="U79" s="106"/>
      <c r="V79" s="106"/>
    </row>
    <row r="80" spans="1:39" x14ac:dyDescent="0.25"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</row>
    <row r="81" spans="12:22" x14ac:dyDescent="0.25"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</row>
    <row r="82" spans="12:22" x14ac:dyDescent="0.25"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</row>
  </sheetData>
  <sheetProtection password="FDF0" sheet="1" objects="1" scenarios="1"/>
  <conditionalFormatting sqref="T51:T78">
    <cfRule type="expression" dxfId="15" priority="1" stopIfTrue="1">
      <formula>$T$51=$AI$37</formula>
    </cfRule>
    <cfRule type="expression" dxfId="14" priority="2" stopIfTrue="1">
      <formula>$T$51=$AI$36</formula>
    </cfRule>
  </conditionalFormatting>
  <dataValidations count="5">
    <dataValidation type="list" allowBlank="1" showInputMessage="1" showErrorMessage="1" sqref="F35:F54">
      <formula1>$H$35:$H$37</formula1>
    </dataValidation>
    <dataValidation type="list" allowBlank="1" showInputMessage="1" showErrorMessage="1" sqref="C35:D54">
      <formula1>$H$35:$H$38</formula1>
    </dataValidation>
    <dataValidation type="list" allowBlank="1" showInputMessage="1" showErrorMessage="1" sqref="T51:T78">
      <formula1>$AI$35:$AI$37</formula1>
    </dataValidation>
    <dataValidation type="list" allowBlank="1" showInputMessage="1" showErrorMessage="1" sqref="AG39:AG66">
      <formula1>$AH$35:$AH$36</formula1>
    </dataValidation>
    <dataValidation type="list" allowBlank="1" showInputMessage="1" showErrorMessage="1" sqref="B57">
      <formula1>$B$35:$B$54</formula1>
    </dataValidation>
  </dataValidations>
  <hyperlinks>
    <hyperlink ref="B15" location="CREX9!I51" display="cliquer ici"/>
    <hyperlink ref="B19" location="CREX9!A77" display="cliquer ici"/>
    <hyperlink ref="B23" location="CREX9!AH53" display="cliquer ici"/>
    <hyperlink ref="B27" location="CREX9!U53" display="cliquer ici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AM82"/>
  <sheetViews>
    <sheetView zoomScale="80" zoomScaleNormal="80" workbookViewId="0"/>
  </sheetViews>
  <sheetFormatPr baseColWidth="10" defaultRowHeight="15" x14ac:dyDescent="0.25"/>
  <cols>
    <col min="1" max="1" width="6.42578125" customWidth="1"/>
    <col min="2" max="2" width="94.5703125" bestFit="1" customWidth="1"/>
    <col min="7" max="7" width="19.42578125" customWidth="1"/>
    <col min="8" max="8" width="25.5703125" bestFit="1" customWidth="1"/>
    <col min="9" max="9" width="18.5703125" bestFit="1" customWidth="1"/>
    <col min="10" max="10" width="43.5703125" customWidth="1"/>
    <col min="11" max="12" width="32.42578125" customWidth="1"/>
    <col min="15" max="15" width="20.5703125" customWidth="1"/>
    <col min="16" max="16" width="57.5703125" customWidth="1"/>
    <col min="17" max="17" width="19.42578125" customWidth="1"/>
    <col min="18" max="18" width="18.42578125" customWidth="1"/>
    <col min="19" max="19" width="2" customWidth="1"/>
    <col min="20" max="22" width="29.42578125" customWidth="1"/>
    <col min="27" max="27" width="14" customWidth="1"/>
    <col min="28" max="28" width="45.5703125" customWidth="1"/>
    <col min="29" max="29" width="30.5703125" customWidth="1"/>
    <col min="30" max="31" width="34.5703125" customWidth="1"/>
    <col min="32" max="32" width="34" customWidth="1"/>
    <col min="33" max="33" width="16" customWidth="1"/>
  </cols>
  <sheetData>
    <row r="1" spans="1:39" x14ac:dyDescent="0.25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</row>
    <row r="2" spans="1:39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</row>
    <row r="3" spans="1:39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</row>
    <row r="4" spans="1:39" ht="21.75" thickBot="1" x14ac:dyDescent="0.4">
      <c r="A4" s="107"/>
      <c r="B4" s="107"/>
      <c r="C4" s="110" t="s">
        <v>205</v>
      </c>
      <c r="D4" s="111"/>
      <c r="E4" s="111"/>
      <c r="F4" s="111"/>
      <c r="G4" s="111"/>
      <c r="H4" s="111"/>
      <c r="I4" s="111"/>
      <c r="J4" s="112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</row>
    <row r="5" spans="1:39" ht="15.75" thickBo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ht="15.75" thickBot="1" x14ac:dyDescent="0.3">
      <c r="A6" s="107"/>
      <c r="B6" s="107"/>
      <c r="C6" s="145" t="s">
        <v>210</v>
      </c>
      <c r="D6" s="149">
        <f>'consultez-moi'!B2</f>
        <v>2021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x14ac:dyDescent="0.25">
      <c r="A7" s="107"/>
      <c r="B7" s="107"/>
      <c r="C7" s="147" t="s">
        <v>211</v>
      </c>
      <c r="D7" s="148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x14ac:dyDescent="0.25">
      <c r="A8" s="136" t="s">
        <v>204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</row>
    <row r="9" spans="1:39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</row>
    <row r="10" spans="1:39" x14ac:dyDescent="0.25">
      <c r="A10" s="107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</row>
    <row r="11" spans="1:39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x14ac:dyDescent="0.25">
      <c r="A12" s="107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ht="15.75" thickBot="1" x14ac:dyDescent="0.3">
      <c r="A13" s="107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ht="15.75" thickBot="1" x14ac:dyDescent="0.3">
      <c r="A14" s="107"/>
      <c r="B14" s="105" t="s">
        <v>180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</row>
    <row r="15" spans="1:39" ht="15.75" thickBot="1" x14ac:dyDescent="0.3">
      <c r="A15" s="107"/>
      <c r="B15" s="104" t="s">
        <v>106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</row>
    <row r="16" spans="1:39" x14ac:dyDescent="0.25">
      <c r="A16" s="107"/>
      <c r="B16" s="109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</row>
    <row r="17" spans="1:39" ht="15.75" thickBot="1" x14ac:dyDescent="0.3">
      <c r="A17" s="107"/>
      <c r="B17" s="107"/>
      <c r="C17" s="108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</row>
    <row r="18" spans="1:39" ht="15.75" thickBot="1" x14ac:dyDescent="0.3">
      <c r="A18" s="107"/>
      <c r="B18" s="105" t="s">
        <v>177</v>
      </c>
      <c r="C18" s="108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</row>
    <row r="19" spans="1:39" ht="15.75" thickBot="1" x14ac:dyDescent="0.3">
      <c r="A19" s="107"/>
      <c r="B19" s="104" t="s">
        <v>106</v>
      </c>
      <c r="C19" s="108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</row>
    <row r="20" spans="1:39" x14ac:dyDescent="0.25">
      <c r="A20" s="107"/>
      <c r="B20" s="109"/>
      <c r="C20" s="108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</row>
    <row r="21" spans="1:39" ht="15.75" thickBot="1" x14ac:dyDescent="0.3">
      <c r="A21" s="107"/>
      <c r="B21" s="109"/>
      <c r="C21" s="108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</row>
    <row r="22" spans="1:39" ht="15.75" thickBot="1" x14ac:dyDescent="0.3">
      <c r="A22" s="107"/>
      <c r="B22" s="105" t="s">
        <v>178</v>
      </c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</row>
    <row r="23" spans="1:39" ht="15.75" thickBot="1" x14ac:dyDescent="0.3">
      <c r="A23" s="107"/>
      <c r="B23" s="104" t="s">
        <v>106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</row>
    <row r="24" spans="1:39" x14ac:dyDescent="0.25">
      <c r="A24" s="107"/>
      <c r="B24" s="109"/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</row>
    <row r="25" spans="1:39" ht="15.75" thickBot="1" x14ac:dyDescent="0.3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</row>
    <row r="26" spans="1:39" ht="15.75" thickBot="1" x14ac:dyDescent="0.3">
      <c r="A26" s="107"/>
      <c r="B26" s="105" t="s">
        <v>179</v>
      </c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</row>
    <row r="27" spans="1:39" ht="15.75" thickBot="1" x14ac:dyDescent="0.3">
      <c r="A27" s="107"/>
      <c r="B27" s="104" t="s">
        <v>106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</row>
    <row r="28" spans="1:39" x14ac:dyDescent="0.25">
      <c r="A28" s="107"/>
      <c r="B28" s="109"/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</row>
    <row r="29" spans="1:39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</row>
    <row r="30" spans="1:39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</row>
    <row r="31" spans="1:39" ht="18.75" x14ac:dyDescent="0.3">
      <c r="A31" s="103" t="s">
        <v>175</v>
      </c>
      <c r="B31" s="102"/>
      <c r="C31" s="102"/>
      <c r="D31" s="102"/>
      <c r="E31" s="102"/>
      <c r="F31" s="102"/>
      <c r="G31" s="102"/>
      <c r="H31" s="102"/>
      <c r="I31" s="102"/>
      <c r="J31" s="102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39" x14ac:dyDescent="0.2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39" ht="18.75" x14ac:dyDescent="0.3">
      <c r="A33" s="114"/>
      <c r="B33" s="87" t="s">
        <v>11</v>
      </c>
      <c r="C33" s="150" t="s">
        <v>213</v>
      </c>
      <c r="D33" s="114"/>
      <c r="E33" s="114"/>
      <c r="F33" s="114"/>
      <c r="G33" s="114"/>
      <c r="H33" s="114"/>
      <c r="I33" s="114"/>
      <c r="J33" s="114"/>
      <c r="L33" s="106"/>
      <c r="M33" s="106"/>
      <c r="N33" s="103" t="s">
        <v>183</v>
      </c>
      <c r="O33" s="102"/>
      <c r="P33" s="102"/>
      <c r="Q33" s="102"/>
      <c r="R33" s="102"/>
      <c r="S33" s="102"/>
      <c r="T33" s="102"/>
      <c r="U33" s="106"/>
      <c r="V33" s="106"/>
      <c r="Y33" s="103" t="s">
        <v>176</v>
      </c>
      <c r="Z33" s="102"/>
      <c r="AA33" s="102"/>
      <c r="AB33" s="102"/>
      <c r="AC33" s="102"/>
      <c r="AD33" s="102"/>
      <c r="AE33" s="102"/>
    </row>
    <row r="34" spans="1:39" ht="15.75" thickBot="1" x14ac:dyDescent="0.3">
      <c r="A34" s="114"/>
      <c r="B34" s="88" t="s">
        <v>170</v>
      </c>
      <c r="C34" s="86" t="s">
        <v>92</v>
      </c>
      <c r="D34" s="50" t="s">
        <v>93</v>
      </c>
      <c r="E34" s="50" t="s">
        <v>94</v>
      </c>
      <c r="F34" s="50" t="s">
        <v>112</v>
      </c>
      <c r="G34" s="50" t="s">
        <v>209</v>
      </c>
      <c r="H34" s="151" t="s">
        <v>212</v>
      </c>
      <c r="I34" s="114"/>
      <c r="J34" s="114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1:39" ht="19.5" thickBot="1" x14ac:dyDescent="0.3">
      <c r="A35" s="118">
        <v>1</v>
      </c>
      <c r="B35" s="83"/>
      <c r="C35" s="115"/>
      <c r="D35" s="115"/>
      <c r="E35" s="116">
        <f t="shared" ref="E35:E54" si="0">C35*D35</f>
        <v>0</v>
      </c>
      <c r="F35" s="115"/>
      <c r="G35" s="116">
        <f t="shared" ref="G35:G54" si="1">E35*F35</f>
        <v>0</v>
      </c>
      <c r="H35" s="117">
        <v>1</v>
      </c>
      <c r="I35" s="114"/>
      <c r="J35" s="114"/>
      <c r="L35" s="106"/>
      <c r="M35" s="106"/>
      <c r="N35" s="106"/>
      <c r="O35" s="129" t="s">
        <v>12</v>
      </c>
      <c r="P35" s="134">
        <f>B57</f>
        <v>0</v>
      </c>
      <c r="Q35" s="106"/>
      <c r="R35" s="106"/>
      <c r="S35" s="106"/>
      <c r="T35" s="106"/>
      <c r="U35" s="106"/>
      <c r="V35" s="106"/>
      <c r="Y35" s="65"/>
      <c r="Z35" s="65"/>
      <c r="AA35" s="96"/>
      <c r="AB35" s="96"/>
      <c r="AC35" s="96"/>
      <c r="AD35" s="96"/>
      <c r="AE35" s="97"/>
      <c r="AF35" s="96"/>
      <c r="AG35" s="96"/>
      <c r="AH35" s="91" t="s">
        <v>90</v>
      </c>
      <c r="AI35" s="91" t="s">
        <v>198</v>
      </c>
      <c r="AJ35" s="65"/>
      <c r="AK35" s="65"/>
      <c r="AL35" s="65"/>
      <c r="AM35" s="65"/>
    </row>
    <row r="36" spans="1:39" ht="19.5" thickBot="1" x14ac:dyDescent="0.3">
      <c r="A36" s="118">
        <v>2</v>
      </c>
      <c r="B36" s="83"/>
      <c r="C36" s="115"/>
      <c r="D36" s="115"/>
      <c r="E36" s="116">
        <f t="shared" si="0"/>
        <v>0</v>
      </c>
      <c r="F36" s="115"/>
      <c r="G36" s="116">
        <f t="shared" si="1"/>
        <v>0</v>
      </c>
      <c r="H36" s="117">
        <v>2</v>
      </c>
      <c r="I36" s="114"/>
      <c r="J36" s="114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Y36" s="65"/>
      <c r="Z36" s="65"/>
      <c r="AA36" s="93" t="s">
        <v>151</v>
      </c>
      <c r="AB36" s="94"/>
      <c r="AC36" s="94">
        <f>B57</f>
        <v>0</v>
      </c>
      <c r="AD36" s="94"/>
      <c r="AE36" s="94"/>
      <c r="AF36" s="94"/>
      <c r="AG36" s="95"/>
      <c r="AH36" s="91" t="s">
        <v>91</v>
      </c>
      <c r="AI36" s="91" t="s">
        <v>199</v>
      </c>
      <c r="AJ36" s="65"/>
      <c r="AK36" s="65"/>
      <c r="AL36" s="65"/>
      <c r="AM36" s="65"/>
    </row>
    <row r="37" spans="1:39" ht="19.5" thickBot="1" x14ac:dyDescent="0.3">
      <c r="A37" s="118">
        <v>3</v>
      </c>
      <c r="B37" s="83"/>
      <c r="C37" s="115"/>
      <c r="D37" s="115"/>
      <c r="E37" s="116">
        <f t="shared" si="0"/>
        <v>0</v>
      </c>
      <c r="F37" s="115"/>
      <c r="G37" s="116">
        <f t="shared" si="1"/>
        <v>0</v>
      </c>
      <c r="H37" s="117">
        <v>3</v>
      </c>
      <c r="I37" s="114"/>
      <c r="J37" s="114"/>
      <c r="L37" s="106"/>
      <c r="M37" s="106"/>
      <c r="N37" s="120"/>
      <c r="O37" s="130" t="s">
        <v>13</v>
      </c>
      <c r="P37" s="81"/>
      <c r="Q37" s="106"/>
      <c r="R37" s="106"/>
      <c r="S37" s="106"/>
      <c r="T37" s="106"/>
      <c r="U37" s="106"/>
      <c r="V37" s="106"/>
      <c r="Y37" s="65"/>
      <c r="Z37" s="65"/>
      <c r="AA37" s="72" t="s">
        <v>152</v>
      </c>
      <c r="AB37" s="73"/>
      <c r="AC37" s="73">
        <f>P37</f>
        <v>0</v>
      </c>
      <c r="AD37" s="73"/>
      <c r="AE37" s="73"/>
      <c r="AF37" s="73"/>
      <c r="AG37" s="74"/>
      <c r="AH37" s="69" t="s">
        <v>91</v>
      </c>
      <c r="AI37" s="91" t="s">
        <v>200</v>
      </c>
      <c r="AJ37" s="66"/>
      <c r="AK37" s="66"/>
      <c r="AL37" s="66"/>
      <c r="AM37" s="66"/>
    </row>
    <row r="38" spans="1:39" ht="57" thickBot="1" x14ac:dyDescent="0.3">
      <c r="A38" s="118">
        <v>4</v>
      </c>
      <c r="B38" s="83"/>
      <c r="C38" s="115"/>
      <c r="D38" s="115"/>
      <c r="E38" s="116">
        <f t="shared" si="0"/>
        <v>0</v>
      </c>
      <c r="F38" s="115"/>
      <c r="G38" s="116">
        <f t="shared" si="1"/>
        <v>0</v>
      </c>
      <c r="H38" s="117">
        <v>4</v>
      </c>
      <c r="I38" s="114"/>
      <c r="J38" s="114"/>
      <c r="L38" s="106"/>
      <c r="M38" s="106"/>
      <c r="N38" s="121"/>
      <c r="O38" s="106"/>
      <c r="P38" s="106"/>
      <c r="Q38" s="106"/>
      <c r="R38" s="106"/>
      <c r="S38" s="106"/>
      <c r="T38" s="106"/>
      <c r="U38" s="106"/>
      <c r="V38" s="106"/>
      <c r="Y38" s="65"/>
      <c r="Z38" s="65"/>
      <c r="AA38" s="75" t="s">
        <v>4</v>
      </c>
      <c r="AB38" s="76" t="s">
        <v>3</v>
      </c>
      <c r="AC38" s="75" t="s">
        <v>5</v>
      </c>
      <c r="AD38" s="76" t="s">
        <v>6</v>
      </c>
      <c r="AE38" s="76" t="s">
        <v>7</v>
      </c>
      <c r="AF38" s="76" t="s">
        <v>172</v>
      </c>
      <c r="AG38" s="76" t="s">
        <v>173</v>
      </c>
      <c r="AH38" s="67"/>
      <c r="AI38" s="67"/>
      <c r="AJ38" s="67"/>
      <c r="AK38" s="67"/>
      <c r="AL38" s="67"/>
      <c r="AM38" s="67"/>
    </row>
    <row r="39" spans="1:39" ht="16.5" thickBot="1" x14ac:dyDescent="0.3">
      <c r="A39" s="118">
        <v>5</v>
      </c>
      <c r="B39" s="83"/>
      <c r="C39" s="115"/>
      <c r="D39" s="115"/>
      <c r="E39" s="116">
        <f t="shared" si="0"/>
        <v>0</v>
      </c>
      <c r="F39" s="115"/>
      <c r="G39" s="116">
        <f t="shared" si="1"/>
        <v>0</v>
      </c>
      <c r="H39" s="114"/>
      <c r="I39" s="114"/>
      <c r="J39" s="114"/>
      <c r="L39" s="106"/>
      <c r="M39" s="106"/>
      <c r="N39" s="122" t="s">
        <v>184</v>
      </c>
      <c r="O39" s="130" t="s">
        <v>153</v>
      </c>
      <c r="P39" s="81"/>
      <c r="Q39" s="106"/>
      <c r="R39" s="106"/>
      <c r="S39" s="106"/>
      <c r="T39" s="106"/>
      <c r="U39" s="106"/>
      <c r="V39" s="106"/>
      <c r="Y39" s="65"/>
      <c r="Z39" s="65"/>
      <c r="AA39" s="90"/>
      <c r="AB39" s="90"/>
      <c r="AC39" s="90"/>
      <c r="AD39" s="90"/>
      <c r="AE39" s="90"/>
      <c r="AF39" s="90"/>
      <c r="AG39" s="89"/>
      <c r="AH39" s="65" t="s">
        <v>174</v>
      </c>
      <c r="AI39" s="65"/>
      <c r="AJ39" s="92"/>
      <c r="AK39" s="92"/>
      <c r="AL39" s="92"/>
      <c r="AM39" s="65"/>
    </row>
    <row r="40" spans="1:39" ht="15.75" thickBot="1" x14ac:dyDescent="0.3">
      <c r="A40" s="118">
        <v>6</v>
      </c>
      <c r="B40" s="83"/>
      <c r="C40" s="115"/>
      <c r="D40" s="115"/>
      <c r="E40" s="116">
        <f t="shared" si="0"/>
        <v>0</v>
      </c>
      <c r="F40" s="115"/>
      <c r="G40" s="116">
        <f t="shared" si="1"/>
        <v>0</v>
      </c>
      <c r="H40" s="114"/>
      <c r="I40" s="114"/>
      <c r="J40" s="114"/>
      <c r="L40" s="106"/>
      <c r="M40" s="106"/>
      <c r="N40" s="122" t="s">
        <v>185</v>
      </c>
      <c r="O40" s="106"/>
      <c r="P40" s="106"/>
      <c r="Q40" s="106"/>
      <c r="R40" s="106"/>
      <c r="S40" s="106"/>
      <c r="T40" s="106"/>
      <c r="U40" s="106"/>
      <c r="V40" s="106"/>
      <c r="Y40" s="65"/>
      <c r="Z40" s="65"/>
      <c r="AA40" s="90"/>
      <c r="AB40" s="90"/>
      <c r="AC40" s="90"/>
      <c r="AD40" s="90"/>
      <c r="AE40" s="90"/>
      <c r="AF40" s="90"/>
      <c r="AG40" s="89"/>
      <c r="AH40" s="65"/>
      <c r="AI40" s="65"/>
      <c r="AJ40" s="65"/>
      <c r="AK40" s="65"/>
      <c r="AL40" s="65"/>
      <c r="AM40" s="65"/>
    </row>
    <row r="41" spans="1:39" ht="16.5" thickBot="1" x14ac:dyDescent="0.3">
      <c r="A41" s="118">
        <v>7</v>
      </c>
      <c r="B41" s="83"/>
      <c r="C41" s="115"/>
      <c r="D41" s="115"/>
      <c r="E41" s="116">
        <f t="shared" si="0"/>
        <v>0</v>
      </c>
      <c r="F41" s="115"/>
      <c r="G41" s="116">
        <f t="shared" si="1"/>
        <v>0</v>
      </c>
      <c r="H41" s="114"/>
      <c r="I41" s="114"/>
      <c r="J41" s="114"/>
      <c r="L41" s="106"/>
      <c r="M41" s="106"/>
      <c r="N41" s="122" t="s">
        <v>186</v>
      </c>
      <c r="O41" s="131" t="s">
        <v>10</v>
      </c>
      <c r="P41" s="81"/>
      <c r="Q41" s="106"/>
      <c r="R41" s="106"/>
      <c r="S41" s="106"/>
      <c r="T41" s="106"/>
      <c r="U41" s="106"/>
      <c r="V41" s="106"/>
      <c r="Y41" s="65"/>
      <c r="Z41" s="65"/>
      <c r="AA41" s="90"/>
      <c r="AB41" s="90"/>
      <c r="AC41" s="90"/>
      <c r="AD41" s="90"/>
      <c r="AE41" s="90"/>
      <c r="AF41" s="90"/>
      <c r="AG41" s="89"/>
      <c r="AH41" s="65"/>
      <c r="AI41" s="65"/>
      <c r="AJ41" s="65"/>
      <c r="AK41" s="65"/>
      <c r="AL41" s="65"/>
      <c r="AM41" s="65"/>
    </row>
    <row r="42" spans="1:39" ht="16.5" thickBot="1" x14ac:dyDescent="0.3">
      <c r="A42" s="118">
        <v>8</v>
      </c>
      <c r="B42" s="83"/>
      <c r="C42" s="115"/>
      <c r="D42" s="115"/>
      <c r="E42" s="116">
        <f t="shared" si="0"/>
        <v>0</v>
      </c>
      <c r="F42" s="115"/>
      <c r="G42" s="116">
        <f t="shared" si="1"/>
        <v>0</v>
      </c>
      <c r="H42" s="114"/>
      <c r="I42" s="114"/>
      <c r="J42" s="114"/>
      <c r="L42" s="106"/>
      <c r="M42" s="106"/>
      <c r="N42" s="122" t="s">
        <v>187</v>
      </c>
      <c r="O42" s="132" t="s">
        <v>154</v>
      </c>
      <c r="P42" s="81"/>
      <c r="Q42" s="106"/>
      <c r="R42" s="106"/>
      <c r="S42" s="106"/>
      <c r="T42" s="106"/>
      <c r="U42" s="106"/>
      <c r="V42" s="106"/>
      <c r="Y42" s="65"/>
      <c r="Z42" s="65"/>
      <c r="AA42" s="90"/>
      <c r="AB42" s="90"/>
      <c r="AC42" s="90"/>
      <c r="AD42" s="90"/>
      <c r="AE42" s="90"/>
      <c r="AF42" s="90"/>
      <c r="AG42" s="89"/>
      <c r="AH42" s="65"/>
      <c r="AI42" s="65"/>
      <c r="AJ42" s="65"/>
      <c r="AK42" s="65"/>
      <c r="AL42" s="65"/>
      <c r="AM42" s="65"/>
    </row>
    <row r="43" spans="1:39" ht="16.5" thickBot="1" x14ac:dyDescent="0.3">
      <c r="A43" s="118">
        <v>9</v>
      </c>
      <c r="B43" s="83"/>
      <c r="C43" s="115"/>
      <c r="D43" s="115"/>
      <c r="E43" s="116">
        <f t="shared" si="0"/>
        <v>0</v>
      </c>
      <c r="F43" s="115"/>
      <c r="G43" s="116">
        <f t="shared" si="1"/>
        <v>0</v>
      </c>
      <c r="H43" s="114"/>
      <c r="I43" s="114"/>
      <c r="J43" s="114"/>
      <c r="L43" s="106"/>
      <c r="M43" s="106"/>
      <c r="N43" s="122" t="s">
        <v>188</v>
      </c>
      <c r="O43" s="132"/>
      <c r="P43" s="81"/>
      <c r="Q43" s="106"/>
      <c r="R43" s="106"/>
      <c r="S43" s="106"/>
      <c r="T43" s="106"/>
      <c r="U43" s="106"/>
      <c r="V43" s="106"/>
      <c r="Y43" s="65"/>
      <c r="Z43" s="65"/>
      <c r="AA43" s="90"/>
      <c r="AB43" s="90"/>
      <c r="AC43" s="90"/>
      <c r="AD43" s="90"/>
      <c r="AE43" s="90"/>
      <c r="AF43" s="90"/>
      <c r="AG43" s="89"/>
      <c r="AH43" s="68"/>
      <c r="AI43" s="65"/>
      <c r="AJ43" s="65"/>
      <c r="AK43" s="65"/>
      <c r="AL43" s="65"/>
      <c r="AM43" s="65"/>
    </row>
    <row r="44" spans="1:39" s="4" customFormat="1" ht="16.5" thickBot="1" x14ac:dyDescent="0.3">
      <c r="A44" s="119">
        <v>10</v>
      </c>
      <c r="B44" s="83"/>
      <c r="C44" s="115"/>
      <c r="D44" s="115"/>
      <c r="E44" s="116">
        <f t="shared" si="0"/>
        <v>0</v>
      </c>
      <c r="F44" s="115"/>
      <c r="G44" s="116">
        <f t="shared" si="1"/>
        <v>0</v>
      </c>
      <c r="H44" s="114"/>
      <c r="I44" s="114"/>
      <c r="J44" s="114"/>
      <c r="L44" s="106"/>
      <c r="M44" s="106"/>
      <c r="N44" s="122" t="s">
        <v>189</v>
      </c>
      <c r="O44" s="132"/>
      <c r="P44" s="81"/>
      <c r="Q44" s="106"/>
      <c r="R44" s="106"/>
      <c r="S44" s="106"/>
      <c r="T44" s="106"/>
      <c r="U44" s="106"/>
      <c r="V44" s="106"/>
      <c r="Y44" s="65"/>
      <c r="Z44" s="65"/>
      <c r="AA44" s="90"/>
      <c r="AB44" s="90"/>
      <c r="AC44" s="90"/>
      <c r="AD44" s="90"/>
      <c r="AE44" s="90"/>
      <c r="AF44" s="90"/>
      <c r="AG44" s="89"/>
      <c r="AH44" s="68"/>
      <c r="AI44" s="65"/>
      <c r="AJ44" s="65"/>
      <c r="AK44" s="65"/>
      <c r="AL44" s="65"/>
      <c r="AM44" s="65"/>
    </row>
    <row r="45" spans="1:39" ht="16.5" thickBot="1" x14ac:dyDescent="0.3">
      <c r="A45" s="118">
        <v>11</v>
      </c>
      <c r="B45" s="83"/>
      <c r="C45" s="115"/>
      <c r="D45" s="115"/>
      <c r="E45" s="116">
        <f t="shared" si="0"/>
        <v>0</v>
      </c>
      <c r="F45" s="115"/>
      <c r="G45" s="116">
        <f t="shared" si="1"/>
        <v>0</v>
      </c>
      <c r="H45" s="114"/>
      <c r="I45" s="114"/>
      <c r="J45" s="114"/>
      <c r="L45" s="106"/>
      <c r="M45" s="106"/>
      <c r="N45" s="122" t="s">
        <v>190</v>
      </c>
      <c r="O45" s="132"/>
      <c r="P45" s="81"/>
      <c r="Q45" s="106"/>
      <c r="R45" s="106"/>
      <c r="S45" s="106"/>
      <c r="T45" s="106"/>
      <c r="U45" s="106"/>
      <c r="V45" s="106"/>
      <c r="Y45" s="65"/>
      <c r="Z45" s="65"/>
      <c r="AA45" s="90"/>
      <c r="AB45" s="90"/>
      <c r="AC45" s="90"/>
      <c r="AD45" s="90"/>
      <c r="AE45" s="90"/>
      <c r="AF45" s="90"/>
      <c r="AG45" s="89"/>
      <c r="AH45" s="68"/>
      <c r="AI45" s="65"/>
      <c r="AJ45" s="65"/>
      <c r="AK45" s="65"/>
      <c r="AL45" s="65"/>
      <c r="AM45" s="65"/>
    </row>
    <row r="46" spans="1:39" ht="16.5" thickBot="1" x14ac:dyDescent="0.3">
      <c r="A46" s="119">
        <v>12</v>
      </c>
      <c r="B46" s="83"/>
      <c r="C46" s="115"/>
      <c r="D46" s="115"/>
      <c r="E46" s="116">
        <f t="shared" si="0"/>
        <v>0</v>
      </c>
      <c r="F46" s="115"/>
      <c r="G46" s="116">
        <f t="shared" si="1"/>
        <v>0</v>
      </c>
      <c r="H46" s="114"/>
      <c r="I46" s="114"/>
      <c r="J46" s="114"/>
      <c r="L46" s="106"/>
      <c r="M46" s="106"/>
      <c r="N46" s="122" t="s">
        <v>191</v>
      </c>
      <c r="O46" s="132"/>
      <c r="P46" s="81"/>
      <c r="Q46" s="106"/>
      <c r="R46" s="106"/>
      <c r="S46" s="106"/>
      <c r="T46" s="106"/>
      <c r="U46" s="106"/>
      <c r="V46" s="106"/>
      <c r="Y46" s="65"/>
      <c r="Z46" s="65"/>
      <c r="AA46" s="90"/>
      <c r="AB46" s="90"/>
      <c r="AC46" s="90"/>
      <c r="AD46" s="90"/>
      <c r="AE46" s="90"/>
      <c r="AF46" s="90"/>
      <c r="AG46" s="89"/>
      <c r="AH46" s="68"/>
      <c r="AI46" s="65"/>
      <c r="AJ46" s="65"/>
      <c r="AK46" s="65"/>
      <c r="AL46" s="65"/>
      <c r="AM46" s="65"/>
    </row>
    <row r="47" spans="1:39" ht="16.5" thickBot="1" x14ac:dyDescent="0.3">
      <c r="A47" s="118">
        <v>13</v>
      </c>
      <c r="B47" s="83"/>
      <c r="C47" s="115"/>
      <c r="D47" s="115"/>
      <c r="E47" s="116">
        <f t="shared" si="0"/>
        <v>0</v>
      </c>
      <c r="F47" s="115"/>
      <c r="G47" s="116">
        <f t="shared" si="1"/>
        <v>0</v>
      </c>
      <c r="H47" s="114"/>
      <c r="I47" s="114"/>
      <c r="J47" s="114"/>
      <c r="L47" s="106"/>
      <c r="M47" s="106"/>
      <c r="N47" s="123"/>
      <c r="O47" s="133"/>
      <c r="P47" s="81"/>
      <c r="Q47" s="106"/>
      <c r="R47" s="106"/>
      <c r="S47" s="106"/>
      <c r="T47" s="106"/>
      <c r="U47" s="106"/>
      <c r="V47" s="106"/>
      <c r="Y47" s="65"/>
      <c r="Z47" s="65"/>
      <c r="AA47" s="90"/>
      <c r="AB47" s="90"/>
      <c r="AC47" s="90"/>
      <c r="AD47" s="90"/>
      <c r="AE47" s="90"/>
      <c r="AF47" s="90"/>
      <c r="AG47" s="89"/>
      <c r="AH47" s="68"/>
      <c r="AI47" s="65"/>
      <c r="AJ47" s="65"/>
      <c r="AK47" s="65"/>
      <c r="AL47" s="65"/>
      <c r="AM47" s="65"/>
    </row>
    <row r="48" spans="1:39" ht="15.75" thickBot="1" x14ac:dyDescent="0.3">
      <c r="A48" s="119">
        <v>14</v>
      </c>
      <c r="B48" s="83"/>
      <c r="C48" s="115"/>
      <c r="D48" s="115"/>
      <c r="E48" s="116">
        <f t="shared" si="0"/>
        <v>0</v>
      </c>
      <c r="F48" s="115"/>
      <c r="G48" s="116">
        <f t="shared" si="1"/>
        <v>0</v>
      </c>
      <c r="H48" s="114"/>
      <c r="I48" s="114"/>
      <c r="J48" s="114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Y48" s="65"/>
      <c r="Z48" s="65"/>
      <c r="AA48" s="90"/>
      <c r="AB48" s="90"/>
      <c r="AC48" s="90"/>
      <c r="AD48" s="90"/>
      <c r="AE48" s="90"/>
      <c r="AF48" s="90"/>
      <c r="AG48" s="89"/>
      <c r="AH48" s="68"/>
      <c r="AI48" s="65"/>
      <c r="AJ48" s="65"/>
      <c r="AK48" s="65"/>
      <c r="AL48" s="65"/>
      <c r="AM48" s="65"/>
    </row>
    <row r="49" spans="1:39" ht="16.5" thickBot="1" x14ac:dyDescent="0.3">
      <c r="A49" s="118">
        <v>15</v>
      </c>
      <c r="B49" s="83"/>
      <c r="C49" s="115"/>
      <c r="D49" s="115"/>
      <c r="E49" s="116">
        <f t="shared" si="0"/>
        <v>0</v>
      </c>
      <c r="F49" s="115"/>
      <c r="G49" s="116">
        <f t="shared" si="1"/>
        <v>0</v>
      </c>
      <c r="H49" s="114"/>
      <c r="I49" s="114"/>
      <c r="J49" s="114"/>
      <c r="L49" s="106"/>
      <c r="M49" s="106"/>
      <c r="N49" s="120"/>
      <c r="O49" s="124" t="s">
        <v>155</v>
      </c>
      <c r="P49" s="98"/>
      <c r="Q49" s="99"/>
      <c r="R49" s="100"/>
      <c r="S49" s="106"/>
      <c r="T49" s="85"/>
      <c r="U49" s="106"/>
      <c r="V49" s="106"/>
      <c r="Y49" s="65"/>
      <c r="Z49" s="65"/>
      <c r="AA49" s="90"/>
      <c r="AB49" s="90"/>
      <c r="AC49" s="90"/>
      <c r="AD49" s="90"/>
      <c r="AE49" s="90"/>
      <c r="AF49" s="90"/>
      <c r="AG49" s="89"/>
      <c r="AH49" s="68"/>
      <c r="AI49" s="65"/>
      <c r="AJ49" s="65"/>
      <c r="AK49" s="65"/>
      <c r="AL49" s="65"/>
      <c r="AM49" s="65"/>
    </row>
    <row r="50" spans="1:39" x14ac:dyDescent="0.25">
      <c r="A50" s="119">
        <v>16</v>
      </c>
      <c r="B50" s="83"/>
      <c r="C50" s="115"/>
      <c r="D50" s="115"/>
      <c r="E50" s="116">
        <f t="shared" si="0"/>
        <v>0</v>
      </c>
      <c r="F50" s="115"/>
      <c r="G50" s="116">
        <f t="shared" si="1"/>
        <v>0</v>
      </c>
      <c r="H50" s="114"/>
      <c r="I50" s="114"/>
      <c r="J50" s="114"/>
      <c r="L50" s="106"/>
      <c r="M50" s="106"/>
      <c r="N50" s="122"/>
      <c r="O50" s="125"/>
      <c r="P50" s="70" t="s">
        <v>171</v>
      </c>
      <c r="Q50" s="71" t="s">
        <v>201</v>
      </c>
      <c r="R50" s="71" t="s">
        <v>202</v>
      </c>
      <c r="S50" s="85"/>
      <c r="T50" s="55" t="s">
        <v>203</v>
      </c>
      <c r="U50" s="106"/>
      <c r="V50" s="106"/>
      <c r="Y50" s="65"/>
      <c r="Z50" s="65"/>
      <c r="AA50" s="90"/>
      <c r="AB50" s="90"/>
      <c r="AC50" s="90"/>
      <c r="AD50" s="90"/>
      <c r="AE50" s="90"/>
      <c r="AF50" s="90"/>
      <c r="AG50" s="89"/>
      <c r="AH50" s="68"/>
      <c r="AI50" s="65"/>
      <c r="AJ50" s="65"/>
      <c r="AK50" s="65"/>
      <c r="AL50" s="65"/>
      <c r="AM50" s="65"/>
    </row>
    <row r="51" spans="1:39" ht="15.75" x14ac:dyDescent="0.25">
      <c r="A51" s="118">
        <v>17</v>
      </c>
      <c r="B51" s="83"/>
      <c r="C51" s="115"/>
      <c r="D51" s="115"/>
      <c r="E51" s="116">
        <f t="shared" si="0"/>
        <v>0</v>
      </c>
      <c r="F51" s="115"/>
      <c r="G51" s="116">
        <f t="shared" si="1"/>
        <v>0</v>
      </c>
      <c r="H51" s="114"/>
      <c r="I51" s="114"/>
      <c r="J51" s="114"/>
      <c r="L51" s="106"/>
      <c r="M51" s="106"/>
      <c r="N51" s="122"/>
      <c r="O51" s="126">
        <v>1</v>
      </c>
      <c r="P51" s="101" t="str">
        <f>IF(AG39="oui",AF39,"")</f>
        <v/>
      </c>
      <c r="Q51" s="54"/>
      <c r="R51" s="54"/>
      <c r="S51" s="85"/>
      <c r="T51" s="82"/>
      <c r="U51" s="106"/>
      <c r="V51" s="106"/>
      <c r="Y51" s="65"/>
      <c r="Z51" s="65"/>
      <c r="AA51" s="90"/>
      <c r="AB51" s="90"/>
      <c r="AC51" s="90"/>
      <c r="AD51" s="90"/>
      <c r="AE51" s="90"/>
      <c r="AF51" s="90"/>
      <c r="AG51" s="89"/>
      <c r="AH51" s="68"/>
      <c r="AI51" s="65"/>
      <c r="AJ51" s="65"/>
      <c r="AK51" s="65"/>
      <c r="AL51" s="65"/>
      <c r="AM51" s="65"/>
    </row>
    <row r="52" spans="1:39" ht="15.75" x14ac:dyDescent="0.25">
      <c r="A52" s="119">
        <v>18</v>
      </c>
      <c r="B52" s="83"/>
      <c r="C52" s="115"/>
      <c r="D52" s="115"/>
      <c r="E52" s="116">
        <f t="shared" si="0"/>
        <v>0</v>
      </c>
      <c r="F52" s="115"/>
      <c r="G52" s="116">
        <f t="shared" si="1"/>
        <v>0</v>
      </c>
      <c r="H52" s="114"/>
      <c r="I52" s="114"/>
      <c r="J52" s="114"/>
      <c r="L52" s="106"/>
      <c r="M52" s="106"/>
      <c r="N52" s="122" t="s">
        <v>192</v>
      </c>
      <c r="O52" s="126">
        <v>2</v>
      </c>
      <c r="P52" s="101" t="str">
        <f t="shared" ref="P52:P78" si="2">IF(AG40="oui",AF40,"")</f>
        <v/>
      </c>
      <c r="Q52" s="54"/>
      <c r="R52" s="54"/>
      <c r="S52" s="85"/>
      <c r="T52" s="82"/>
      <c r="U52" s="106"/>
      <c r="V52" s="106"/>
      <c r="Y52" s="65"/>
      <c r="Z52" s="65"/>
      <c r="AA52" s="90"/>
      <c r="AB52" s="90"/>
      <c r="AC52" s="90"/>
      <c r="AD52" s="90"/>
      <c r="AE52" s="90"/>
      <c r="AF52" s="90"/>
      <c r="AG52" s="89"/>
      <c r="AH52" s="68"/>
      <c r="AI52" s="65"/>
      <c r="AJ52" s="65"/>
      <c r="AK52" s="65"/>
      <c r="AL52" s="65"/>
      <c r="AM52" s="65"/>
    </row>
    <row r="53" spans="1:39" ht="15.75" x14ac:dyDescent="0.25">
      <c r="A53" s="118">
        <v>19</v>
      </c>
      <c r="B53" s="83"/>
      <c r="C53" s="115"/>
      <c r="D53" s="115"/>
      <c r="E53" s="116">
        <f t="shared" si="0"/>
        <v>0</v>
      </c>
      <c r="F53" s="115"/>
      <c r="G53" s="116">
        <f t="shared" si="1"/>
        <v>0</v>
      </c>
      <c r="H53" s="114"/>
      <c r="I53" s="114"/>
      <c r="J53" s="114"/>
      <c r="L53" s="106"/>
      <c r="M53" s="106"/>
      <c r="N53" s="122" t="s">
        <v>193</v>
      </c>
      <c r="O53" s="126">
        <v>3</v>
      </c>
      <c r="P53" s="101" t="str">
        <f t="shared" si="2"/>
        <v/>
      </c>
      <c r="Q53" s="54"/>
      <c r="R53" s="54"/>
      <c r="S53" s="85"/>
      <c r="T53" s="82"/>
      <c r="U53" s="106"/>
      <c r="V53" s="106"/>
      <c r="Y53" s="65"/>
      <c r="Z53" s="65"/>
      <c r="AA53" s="90"/>
      <c r="AB53" s="90"/>
      <c r="AC53" s="90"/>
      <c r="AD53" s="90"/>
      <c r="AE53" s="90"/>
      <c r="AF53" s="90"/>
      <c r="AG53" s="89"/>
      <c r="AH53" s="68"/>
      <c r="AI53" s="65"/>
      <c r="AJ53" s="65"/>
      <c r="AK53" s="65"/>
      <c r="AL53" s="65"/>
      <c r="AM53" s="65"/>
    </row>
    <row r="54" spans="1:39" ht="15.75" x14ac:dyDescent="0.25">
      <c r="A54" s="119">
        <v>20</v>
      </c>
      <c r="B54" s="83"/>
      <c r="C54" s="115"/>
      <c r="D54" s="115"/>
      <c r="E54" s="116">
        <f t="shared" si="0"/>
        <v>0</v>
      </c>
      <c r="F54" s="115"/>
      <c r="G54" s="116">
        <f t="shared" si="1"/>
        <v>0</v>
      </c>
      <c r="H54" s="114"/>
      <c r="I54" s="114"/>
      <c r="J54" s="114"/>
      <c r="L54" s="106"/>
      <c r="M54" s="106"/>
      <c r="N54" s="122" t="s">
        <v>185</v>
      </c>
      <c r="O54" s="126">
        <v>4</v>
      </c>
      <c r="P54" s="101" t="str">
        <f t="shared" si="2"/>
        <v/>
      </c>
      <c r="Q54" s="54"/>
      <c r="R54" s="54"/>
      <c r="S54" s="85"/>
      <c r="T54" s="82"/>
      <c r="U54" s="106"/>
      <c r="V54" s="106"/>
      <c r="Y54" s="65"/>
      <c r="Z54" s="65"/>
      <c r="AA54" s="90"/>
      <c r="AB54" s="90"/>
      <c r="AC54" s="90"/>
      <c r="AD54" s="90"/>
      <c r="AE54" s="90"/>
      <c r="AF54" s="90"/>
      <c r="AG54" s="89"/>
      <c r="AH54" s="68"/>
      <c r="AI54" s="65"/>
      <c r="AJ54" s="65"/>
      <c r="AK54" s="65"/>
      <c r="AL54" s="65"/>
      <c r="AM54" s="65"/>
    </row>
    <row r="55" spans="1:39" ht="16.5" thickBot="1" x14ac:dyDescent="0.3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L55" s="106"/>
      <c r="M55" s="106"/>
      <c r="N55" s="122" t="s">
        <v>194</v>
      </c>
      <c r="O55" s="126">
        <v>5</v>
      </c>
      <c r="P55" s="101" t="str">
        <f t="shared" si="2"/>
        <v/>
      </c>
      <c r="Q55" s="54"/>
      <c r="R55" s="54"/>
      <c r="S55" s="85"/>
      <c r="T55" s="82"/>
      <c r="U55" s="106"/>
      <c r="V55" s="106"/>
      <c r="Y55" s="65"/>
      <c r="Z55" s="65"/>
      <c r="AA55" s="90"/>
      <c r="AB55" s="90"/>
      <c r="AC55" s="90"/>
      <c r="AD55" s="90"/>
      <c r="AE55" s="90"/>
      <c r="AF55" s="90"/>
      <c r="AG55" s="89"/>
      <c r="AH55" s="68"/>
      <c r="AI55" s="65"/>
      <c r="AJ55" s="65"/>
      <c r="AK55" s="65"/>
      <c r="AL55" s="65"/>
      <c r="AM55" s="65"/>
    </row>
    <row r="56" spans="1:39" ht="16.5" thickBot="1" x14ac:dyDescent="0.3">
      <c r="A56" s="138"/>
      <c r="B56" s="139" t="s">
        <v>208</v>
      </c>
      <c r="C56" s="138"/>
      <c r="D56" s="114"/>
      <c r="E56" s="114"/>
      <c r="F56" s="114"/>
      <c r="G56" s="114"/>
      <c r="H56" s="114"/>
      <c r="I56" s="114"/>
      <c r="J56" s="114"/>
      <c r="L56" s="106"/>
      <c r="M56" s="106"/>
      <c r="N56" s="122" t="s">
        <v>185</v>
      </c>
      <c r="O56" s="126">
        <v>6</v>
      </c>
      <c r="P56" s="101" t="str">
        <f t="shared" si="2"/>
        <v/>
      </c>
      <c r="Q56" s="54"/>
      <c r="R56" s="54"/>
      <c r="S56" s="85"/>
      <c r="T56" s="82"/>
      <c r="U56" s="106"/>
      <c r="V56" s="106"/>
      <c r="Y56" s="65"/>
      <c r="Z56" s="65"/>
      <c r="AA56" s="90"/>
      <c r="AB56" s="90"/>
      <c r="AC56" s="90"/>
      <c r="AD56" s="90"/>
      <c r="AE56" s="90"/>
      <c r="AF56" s="90"/>
      <c r="AG56" s="89"/>
      <c r="AH56" s="68"/>
      <c r="AI56" s="65"/>
      <c r="AJ56" s="65"/>
      <c r="AK56" s="65"/>
      <c r="AL56" s="65"/>
      <c r="AM56" s="65"/>
    </row>
    <row r="57" spans="1:39" ht="16.5" thickBot="1" x14ac:dyDescent="0.3">
      <c r="A57" s="138"/>
      <c r="B57" s="84"/>
      <c r="C57" s="138"/>
      <c r="D57" s="114"/>
      <c r="E57" s="77" t="s">
        <v>96</v>
      </c>
      <c r="F57" s="77"/>
      <c r="G57" s="77"/>
      <c r="H57" s="77"/>
      <c r="I57" s="77"/>
      <c r="J57" s="114"/>
      <c r="L57" s="106"/>
      <c r="M57" s="106"/>
      <c r="N57" s="122"/>
      <c r="O57" s="126">
        <v>7</v>
      </c>
      <c r="P57" s="101" t="str">
        <f t="shared" si="2"/>
        <v/>
      </c>
      <c r="Q57" s="54"/>
      <c r="R57" s="54"/>
      <c r="S57" s="85"/>
      <c r="T57" s="82"/>
      <c r="U57" s="106"/>
      <c r="V57" s="106"/>
      <c r="Y57" s="65"/>
      <c r="Z57" s="65"/>
      <c r="AA57" s="90"/>
      <c r="AB57" s="90"/>
      <c r="AC57" s="90"/>
      <c r="AD57" s="90"/>
      <c r="AE57" s="90"/>
      <c r="AF57" s="90"/>
      <c r="AG57" s="89"/>
      <c r="AH57" s="68"/>
      <c r="AI57" s="65"/>
      <c r="AJ57" s="65"/>
      <c r="AK57" s="65"/>
      <c r="AL57" s="65"/>
      <c r="AM57" s="65"/>
    </row>
    <row r="58" spans="1:39" ht="45" x14ac:dyDescent="0.25">
      <c r="A58" s="138"/>
      <c r="B58" s="138"/>
      <c r="C58" s="138"/>
      <c r="D58" s="114"/>
      <c r="E58" s="77"/>
      <c r="F58" s="78" t="s">
        <v>102</v>
      </c>
      <c r="G58" s="78" t="s">
        <v>103</v>
      </c>
      <c r="H58" s="78" t="s">
        <v>156</v>
      </c>
      <c r="I58" s="78" t="s">
        <v>105</v>
      </c>
      <c r="J58" s="114"/>
      <c r="L58" s="106"/>
      <c r="M58" s="106"/>
      <c r="N58" s="122"/>
      <c r="O58" s="126">
        <v>8</v>
      </c>
      <c r="P58" s="101" t="str">
        <f t="shared" si="2"/>
        <v/>
      </c>
      <c r="Q58" s="54"/>
      <c r="R58" s="54"/>
      <c r="S58" s="85"/>
      <c r="T58" s="82"/>
      <c r="U58" s="106"/>
      <c r="V58" s="106"/>
      <c r="Y58" s="65"/>
      <c r="Z58" s="65"/>
      <c r="AA58" s="90"/>
      <c r="AB58" s="90"/>
      <c r="AC58" s="90"/>
      <c r="AD58" s="90"/>
      <c r="AE58" s="90"/>
      <c r="AF58" s="90"/>
      <c r="AG58" s="89"/>
      <c r="AH58" s="68"/>
      <c r="AI58" s="65"/>
      <c r="AJ58" s="65"/>
      <c r="AK58" s="65"/>
      <c r="AL58" s="65"/>
      <c r="AM58" s="65"/>
    </row>
    <row r="59" spans="1:39" ht="30" x14ac:dyDescent="0.25">
      <c r="A59" s="138"/>
      <c r="B59" s="138"/>
      <c r="C59" s="138"/>
      <c r="D59" s="114"/>
      <c r="E59" s="77"/>
      <c r="F59" s="78" t="s">
        <v>169</v>
      </c>
      <c r="G59" s="78" t="s">
        <v>168</v>
      </c>
      <c r="H59" s="78" t="s">
        <v>167</v>
      </c>
      <c r="I59" s="78" t="s">
        <v>166</v>
      </c>
      <c r="J59" s="114"/>
      <c r="L59" s="106"/>
      <c r="M59" s="106"/>
      <c r="N59" s="122"/>
      <c r="O59" s="126"/>
      <c r="P59" s="101" t="str">
        <f t="shared" si="2"/>
        <v/>
      </c>
      <c r="Q59" s="54"/>
      <c r="R59" s="54"/>
      <c r="S59" s="85"/>
      <c r="T59" s="82"/>
      <c r="U59" s="106"/>
      <c r="V59" s="106"/>
      <c r="Y59" s="65"/>
      <c r="Z59" s="65"/>
      <c r="AA59" s="90"/>
      <c r="AB59" s="90"/>
      <c r="AC59" s="90"/>
      <c r="AD59" s="90"/>
      <c r="AE59" s="90"/>
      <c r="AF59" s="90"/>
      <c r="AG59" s="89"/>
      <c r="AH59" s="68"/>
      <c r="AI59" s="65"/>
      <c r="AJ59" s="65"/>
      <c r="AK59" s="65"/>
      <c r="AL59" s="65"/>
      <c r="AM59" s="65"/>
    </row>
    <row r="60" spans="1:39" x14ac:dyDescent="0.25">
      <c r="A60" s="138"/>
      <c r="B60" s="138"/>
      <c r="C60" s="138"/>
      <c r="D60" s="114"/>
      <c r="E60" s="77"/>
      <c r="F60" s="79">
        <v>1</v>
      </c>
      <c r="G60" s="79">
        <v>2</v>
      </c>
      <c r="H60" s="79">
        <v>3</v>
      </c>
      <c r="I60" s="79">
        <v>4</v>
      </c>
      <c r="J60" s="114"/>
      <c r="L60" s="106"/>
      <c r="M60" s="106"/>
      <c r="N60" s="122"/>
      <c r="O60" s="127">
        <v>9</v>
      </c>
      <c r="P60" s="101" t="str">
        <f t="shared" si="2"/>
        <v/>
      </c>
      <c r="Q60" s="54"/>
      <c r="R60" s="54"/>
      <c r="S60" s="85"/>
      <c r="T60" s="82"/>
      <c r="U60" s="106"/>
      <c r="V60" s="106"/>
      <c r="Y60" s="65"/>
      <c r="Z60" s="65"/>
      <c r="AA60" s="90"/>
      <c r="AB60" s="90"/>
      <c r="AC60" s="90"/>
      <c r="AD60" s="90"/>
      <c r="AE60" s="90"/>
      <c r="AF60" s="90"/>
      <c r="AG60" s="89"/>
      <c r="AH60" s="68"/>
      <c r="AI60" s="65"/>
      <c r="AJ60" s="65"/>
      <c r="AK60" s="65"/>
      <c r="AL60" s="65"/>
      <c r="AM60" s="65"/>
    </row>
    <row r="61" spans="1:39" x14ac:dyDescent="0.25">
      <c r="A61" s="138"/>
      <c r="B61" s="138"/>
      <c r="C61" s="138"/>
      <c r="D61" s="114"/>
      <c r="E61" s="77"/>
      <c r="F61" s="80"/>
      <c r="G61" s="80"/>
      <c r="H61" s="80"/>
      <c r="I61" s="80"/>
      <c r="J61" s="114"/>
      <c r="L61" s="106"/>
      <c r="M61" s="106"/>
      <c r="N61" s="122"/>
      <c r="O61" s="127">
        <v>10</v>
      </c>
      <c r="P61" s="101" t="str">
        <f t="shared" si="2"/>
        <v/>
      </c>
      <c r="Q61" s="54"/>
      <c r="R61" s="54"/>
      <c r="S61" s="85"/>
      <c r="T61" s="82"/>
      <c r="U61" s="106"/>
      <c r="V61" s="106"/>
      <c r="Y61" s="65"/>
      <c r="Z61" s="65"/>
      <c r="AA61" s="90"/>
      <c r="AB61" s="90"/>
      <c r="AC61" s="90"/>
      <c r="AD61" s="90"/>
      <c r="AE61" s="90"/>
      <c r="AF61" s="90"/>
      <c r="AG61" s="89"/>
      <c r="AH61" s="68"/>
      <c r="AI61" s="65"/>
      <c r="AJ61" s="65"/>
      <c r="AK61" s="65"/>
      <c r="AL61" s="65"/>
      <c r="AM61" s="65"/>
    </row>
    <row r="62" spans="1:39" x14ac:dyDescent="0.25">
      <c r="A62" s="114"/>
      <c r="B62" s="114"/>
      <c r="C62" s="114"/>
      <c r="D62" s="114"/>
      <c r="E62" s="77" t="s">
        <v>97</v>
      </c>
      <c r="F62" s="80"/>
      <c r="G62" s="80"/>
      <c r="H62" s="80"/>
      <c r="I62" s="80"/>
      <c r="J62" s="114"/>
      <c r="L62" s="106"/>
      <c r="M62" s="106"/>
      <c r="N62" s="122"/>
      <c r="O62" s="127">
        <v>11</v>
      </c>
      <c r="P62" s="101" t="str">
        <f t="shared" si="2"/>
        <v/>
      </c>
      <c r="Q62" s="54"/>
      <c r="R62" s="54"/>
      <c r="S62" s="85"/>
      <c r="T62" s="82"/>
      <c r="U62" s="106"/>
      <c r="V62" s="106"/>
      <c r="Y62" s="65"/>
      <c r="Z62" s="65"/>
      <c r="AA62" s="90"/>
      <c r="AB62" s="90"/>
      <c r="AC62" s="90"/>
      <c r="AD62" s="90"/>
      <c r="AE62" s="90"/>
      <c r="AF62" s="90"/>
      <c r="AG62" s="89"/>
      <c r="AH62" s="65"/>
      <c r="AI62" s="65"/>
      <c r="AJ62" s="65"/>
      <c r="AK62" s="65"/>
      <c r="AL62" s="65"/>
      <c r="AM62" s="65"/>
    </row>
    <row r="63" spans="1:39" ht="30" x14ac:dyDescent="0.25">
      <c r="A63" s="114"/>
      <c r="B63" s="114"/>
      <c r="C63" s="114"/>
      <c r="D63" s="114"/>
      <c r="E63" s="77"/>
      <c r="F63" s="78" t="s">
        <v>98</v>
      </c>
      <c r="G63" s="78" t="s">
        <v>101</v>
      </c>
      <c r="H63" s="78" t="s">
        <v>99</v>
      </c>
      <c r="I63" s="78" t="s">
        <v>100</v>
      </c>
      <c r="J63" s="114"/>
      <c r="L63" s="106"/>
      <c r="M63" s="106"/>
      <c r="N63" s="122"/>
      <c r="O63" s="127">
        <v>12</v>
      </c>
      <c r="P63" s="101" t="str">
        <f t="shared" si="2"/>
        <v/>
      </c>
      <c r="Q63" s="54"/>
      <c r="R63" s="54"/>
      <c r="S63" s="85"/>
      <c r="T63" s="82"/>
      <c r="U63" s="106"/>
      <c r="V63" s="106"/>
      <c r="Y63" s="65"/>
      <c r="Z63" s="65"/>
      <c r="AA63" s="90"/>
      <c r="AB63" s="90"/>
      <c r="AC63" s="90"/>
      <c r="AD63" s="90"/>
      <c r="AE63" s="90"/>
      <c r="AF63" s="90"/>
      <c r="AG63" s="89"/>
      <c r="AH63" s="65"/>
      <c r="AI63" s="65"/>
      <c r="AJ63" s="65"/>
      <c r="AK63" s="65"/>
      <c r="AL63" s="65"/>
      <c r="AM63" s="65"/>
    </row>
    <row r="64" spans="1:39" x14ac:dyDescent="0.25">
      <c r="A64" s="114"/>
      <c r="B64" s="114"/>
      <c r="C64" s="114"/>
      <c r="D64" s="114"/>
      <c r="E64" s="77"/>
      <c r="F64" s="79">
        <v>1</v>
      </c>
      <c r="G64" s="79">
        <v>2</v>
      </c>
      <c r="H64" s="79">
        <v>3</v>
      </c>
      <c r="I64" s="79">
        <v>4</v>
      </c>
      <c r="J64" s="114"/>
      <c r="L64" s="106"/>
      <c r="M64" s="106"/>
      <c r="N64" s="122"/>
      <c r="O64" s="127">
        <v>13</v>
      </c>
      <c r="P64" s="101" t="str">
        <f t="shared" si="2"/>
        <v/>
      </c>
      <c r="Q64" s="54"/>
      <c r="R64" s="54"/>
      <c r="S64" s="85"/>
      <c r="T64" s="82"/>
      <c r="U64" s="106"/>
      <c r="V64" s="106"/>
      <c r="Y64" s="65"/>
      <c r="Z64" s="65"/>
      <c r="AA64" s="90"/>
      <c r="AB64" s="90"/>
      <c r="AC64" s="90"/>
      <c r="AD64" s="90"/>
      <c r="AE64" s="90"/>
      <c r="AF64" s="90"/>
      <c r="AG64" s="89"/>
      <c r="AH64" s="65"/>
      <c r="AI64" s="65"/>
      <c r="AJ64" s="65"/>
      <c r="AK64" s="65"/>
      <c r="AL64" s="65"/>
      <c r="AM64" s="65"/>
    </row>
    <row r="65" spans="1:39" x14ac:dyDescent="0.25">
      <c r="A65" s="114"/>
      <c r="B65" s="114"/>
      <c r="C65" s="114"/>
      <c r="D65" s="114"/>
      <c r="E65" s="77"/>
      <c r="F65" s="77"/>
      <c r="G65" s="77"/>
      <c r="H65" s="77"/>
      <c r="I65" s="77"/>
      <c r="J65" s="114"/>
      <c r="L65" s="106"/>
      <c r="M65" s="106"/>
      <c r="N65" s="122"/>
      <c r="O65" s="127">
        <v>14</v>
      </c>
      <c r="P65" s="101" t="str">
        <f t="shared" si="2"/>
        <v/>
      </c>
      <c r="Q65" s="54"/>
      <c r="R65" s="54"/>
      <c r="S65" s="85"/>
      <c r="T65" s="82"/>
      <c r="U65" s="106"/>
      <c r="V65" s="106"/>
      <c r="Y65" s="65"/>
      <c r="Z65" s="65"/>
      <c r="AA65" s="90"/>
      <c r="AB65" s="90"/>
      <c r="AC65" s="90"/>
      <c r="AD65" s="90"/>
      <c r="AE65" s="90"/>
      <c r="AF65" s="90"/>
      <c r="AG65" s="89"/>
      <c r="AH65" s="65"/>
      <c r="AI65" s="65"/>
      <c r="AJ65" s="65"/>
      <c r="AK65" s="65"/>
      <c r="AL65" s="65"/>
      <c r="AM65" s="65"/>
    </row>
    <row r="66" spans="1:39" x14ac:dyDescent="0.25">
      <c r="A66" s="114"/>
      <c r="B66" s="114"/>
      <c r="C66" s="114"/>
      <c r="D66" s="114"/>
      <c r="E66" s="77" t="s">
        <v>147</v>
      </c>
      <c r="F66" s="80"/>
      <c r="G66" s="80"/>
      <c r="H66" s="80"/>
      <c r="I66" s="80"/>
      <c r="J66" s="114"/>
      <c r="L66" s="106"/>
      <c r="M66" s="106"/>
      <c r="N66" s="122"/>
      <c r="O66" s="127">
        <v>15</v>
      </c>
      <c r="P66" s="101" t="str">
        <f t="shared" si="2"/>
        <v/>
      </c>
      <c r="Q66" s="54"/>
      <c r="R66" s="54"/>
      <c r="S66" s="85"/>
      <c r="T66" s="82"/>
      <c r="U66" s="106"/>
      <c r="V66" s="106"/>
      <c r="Y66" s="65"/>
      <c r="Z66" s="65"/>
      <c r="AA66" s="90"/>
      <c r="AB66" s="90"/>
      <c r="AC66" s="90"/>
      <c r="AD66" s="90"/>
      <c r="AE66" s="90"/>
      <c r="AF66" s="90"/>
      <c r="AG66" s="89"/>
      <c r="AH66" s="68"/>
      <c r="AI66" s="68"/>
      <c r="AJ66" s="68"/>
      <c r="AK66" s="68"/>
      <c r="AL66" s="68"/>
      <c r="AM66" s="68"/>
    </row>
    <row r="67" spans="1:39" ht="30" x14ac:dyDescent="0.25">
      <c r="A67" s="114"/>
      <c r="B67" s="114"/>
      <c r="C67" s="114"/>
      <c r="D67" s="114"/>
      <c r="E67" s="77"/>
      <c r="F67" s="78" t="s">
        <v>148</v>
      </c>
      <c r="G67" s="78" t="s">
        <v>149</v>
      </c>
      <c r="H67" s="78" t="s">
        <v>150</v>
      </c>
      <c r="I67" s="80"/>
      <c r="J67" s="114"/>
      <c r="L67" s="106"/>
      <c r="M67" s="106"/>
      <c r="N67" s="122"/>
      <c r="O67" s="127">
        <v>16</v>
      </c>
      <c r="P67" s="101" t="str">
        <f t="shared" si="2"/>
        <v/>
      </c>
      <c r="Q67" s="54"/>
      <c r="R67" s="54"/>
      <c r="S67" s="85"/>
      <c r="T67" s="82"/>
      <c r="U67" s="106"/>
      <c r="V67" s="106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</row>
    <row r="68" spans="1:39" x14ac:dyDescent="0.25">
      <c r="A68" s="114"/>
      <c r="B68" s="114"/>
      <c r="C68" s="114"/>
      <c r="D68" s="114"/>
      <c r="E68" s="77"/>
      <c r="F68" s="79">
        <v>1</v>
      </c>
      <c r="G68" s="79">
        <v>2</v>
      </c>
      <c r="H68" s="79">
        <v>3</v>
      </c>
      <c r="I68" s="80"/>
      <c r="J68" s="114"/>
      <c r="L68" s="106"/>
      <c r="M68" s="106"/>
      <c r="N68" s="122"/>
      <c r="O68" s="127">
        <v>17</v>
      </c>
      <c r="P68" s="101" t="str">
        <f t="shared" si="2"/>
        <v/>
      </c>
      <c r="Q68" s="54"/>
      <c r="R68" s="54"/>
      <c r="S68" s="85"/>
      <c r="T68" s="82"/>
      <c r="U68" s="106"/>
      <c r="V68" s="106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</row>
    <row r="69" spans="1:39" x14ac:dyDescent="0.25">
      <c r="A69" s="114"/>
      <c r="B69" s="114"/>
      <c r="C69" s="114"/>
      <c r="D69" s="114"/>
      <c r="E69" s="77"/>
      <c r="F69" s="77"/>
      <c r="G69" s="77"/>
      <c r="H69" s="77"/>
      <c r="I69" s="77"/>
      <c r="J69" s="114"/>
      <c r="L69" s="106"/>
      <c r="M69" s="106"/>
      <c r="N69" s="122"/>
      <c r="O69" s="127">
        <v>18</v>
      </c>
      <c r="P69" s="101" t="str">
        <f t="shared" si="2"/>
        <v/>
      </c>
      <c r="Q69" s="54"/>
      <c r="R69" s="54"/>
      <c r="S69" s="85"/>
      <c r="T69" s="82"/>
      <c r="U69" s="106"/>
      <c r="V69" s="106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</row>
    <row r="70" spans="1:39" x14ac:dyDescent="0.25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L70" s="106"/>
      <c r="M70" s="106"/>
      <c r="N70" s="122"/>
      <c r="O70" s="127">
        <v>19</v>
      </c>
      <c r="P70" s="101" t="str">
        <f t="shared" si="2"/>
        <v/>
      </c>
      <c r="Q70" s="54"/>
      <c r="R70" s="54"/>
      <c r="S70" s="85"/>
      <c r="T70" s="82"/>
      <c r="U70" s="106"/>
      <c r="V70" s="106"/>
    </row>
    <row r="71" spans="1:39" x14ac:dyDescent="0.25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L71" s="106"/>
      <c r="M71" s="106"/>
      <c r="N71" s="122"/>
      <c r="O71" s="127">
        <v>20</v>
      </c>
      <c r="P71" s="101" t="str">
        <f t="shared" si="2"/>
        <v/>
      </c>
      <c r="Q71" s="54"/>
      <c r="R71" s="54"/>
      <c r="S71" s="85"/>
      <c r="T71" s="82"/>
      <c r="U71" s="106"/>
      <c r="V71" s="106"/>
    </row>
    <row r="72" spans="1:39" x14ac:dyDescent="0.25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L72" s="106"/>
      <c r="M72" s="106"/>
      <c r="N72" s="122"/>
      <c r="O72" s="127">
        <v>21</v>
      </c>
      <c r="P72" s="101" t="str">
        <f t="shared" si="2"/>
        <v/>
      </c>
      <c r="Q72" s="54"/>
      <c r="R72" s="54"/>
      <c r="S72" s="85"/>
      <c r="T72" s="82"/>
      <c r="U72" s="106"/>
      <c r="V72" s="106"/>
    </row>
    <row r="73" spans="1:39" x14ac:dyDescent="0.25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L73" s="106"/>
      <c r="M73" s="106"/>
      <c r="N73" s="122"/>
      <c r="O73" s="127">
        <v>22</v>
      </c>
      <c r="P73" s="101" t="str">
        <f t="shared" si="2"/>
        <v/>
      </c>
      <c r="Q73" s="54"/>
      <c r="R73" s="54"/>
      <c r="S73" s="85"/>
      <c r="T73" s="82"/>
      <c r="U73" s="106"/>
      <c r="V73" s="106"/>
    </row>
    <row r="74" spans="1:39" x14ac:dyDescent="0.2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L74" s="106"/>
      <c r="M74" s="106"/>
      <c r="N74" s="122"/>
      <c r="O74" s="127">
        <v>23</v>
      </c>
      <c r="P74" s="101" t="str">
        <f t="shared" si="2"/>
        <v/>
      </c>
      <c r="Q74" s="54"/>
      <c r="R74" s="54"/>
      <c r="S74" s="85"/>
      <c r="T74" s="82"/>
      <c r="U74" s="106"/>
      <c r="V74" s="106"/>
    </row>
    <row r="75" spans="1:39" x14ac:dyDescent="0.25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L75" s="106"/>
      <c r="M75" s="106"/>
      <c r="N75" s="122"/>
      <c r="O75" s="127">
        <v>24</v>
      </c>
      <c r="P75" s="101" t="str">
        <f t="shared" si="2"/>
        <v/>
      </c>
      <c r="Q75" s="54"/>
      <c r="R75" s="54"/>
      <c r="S75" s="85"/>
      <c r="T75" s="82"/>
      <c r="U75" s="106"/>
      <c r="V75" s="106"/>
    </row>
    <row r="76" spans="1:39" x14ac:dyDescent="0.25">
      <c r="L76" s="106"/>
      <c r="M76" s="106"/>
      <c r="N76" s="122"/>
      <c r="O76" s="127">
        <v>25</v>
      </c>
      <c r="P76" s="101" t="str">
        <f t="shared" si="2"/>
        <v/>
      </c>
      <c r="Q76" s="54"/>
      <c r="R76" s="54"/>
      <c r="S76" s="85"/>
      <c r="T76" s="82"/>
      <c r="U76" s="106"/>
      <c r="V76" s="106"/>
    </row>
    <row r="77" spans="1:39" x14ac:dyDescent="0.25">
      <c r="L77" s="106"/>
      <c r="M77" s="106"/>
      <c r="N77" s="122"/>
      <c r="O77" s="127">
        <v>26</v>
      </c>
      <c r="P77" s="101" t="str">
        <f t="shared" si="2"/>
        <v/>
      </c>
      <c r="Q77" s="54"/>
      <c r="R77" s="54"/>
      <c r="S77" s="85"/>
      <c r="T77" s="82"/>
      <c r="U77" s="106"/>
      <c r="V77" s="106"/>
    </row>
    <row r="78" spans="1:39" x14ac:dyDescent="0.25">
      <c r="L78" s="106"/>
      <c r="M78" s="106"/>
      <c r="N78" s="122"/>
      <c r="O78" s="127">
        <v>27</v>
      </c>
      <c r="P78" s="101" t="str">
        <f t="shared" si="2"/>
        <v/>
      </c>
      <c r="Q78" s="54"/>
      <c r="R78" s="54"/>
      <c r="S78" s="85"/>
      <c r="T78" s="82"/>
      <c r="U78" s="106"/>
      <c r="V78" s="106"/>
    </row>
    <row r="79" spans="1:39" ht="15.75" thickBot="1" x14ac:dyDescent="0.3">
      <c r="L79" s="106"/>
      <c r="M79" s="106"/>
      <c r="N79" s="128"/>
      <c r="O79" s="85"/>
      <c r="P79" s="85"/>
      <c r="Q79" s="85"/>
      <c r="R79" s="85"/>
      <c r="S79" s="85"/>
      <c r="T79" s="85"/>
      <c r="U79" s="106"/>
      <c r="V79" s="106"/>
    </row>
    <row r="80" spans="1:39" x14ac:dyDescent="0.25"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</row>
    <row r="81" spans="12:22" x14ac:dyDescent="0.25"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</row>
    <row r="82" spans="12:22" x14ac:dyDescent="0.25"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</row>
  </sheetData>
  <sheetProtection password="FDF0" sheet="1" objects="1" scenarios="1"/>
  <conditionalFormatting sqref="T51:T78">
    <cfRule type="expression" dxfId="13" priority="1" stopIfTrue="1">
      <formula>$T$51=$AI$37</formula>
    </cfRule>
    <cfRule type="expression" dxfId="12" priority="2" stopIfTrue="1">
      <formula>$T$51=$AI$36</formula>
    </cfRule>
  </conditionalFormatting>
  <dataValidations count="5">
    <dataValidation type="list" allowBlank="1" showInputMessage="1" showErrorMessage="1" sqref="F35:F54">
      <formula1>$H$35:$H$37</formula1>
    </dataValidation>
    <dataValidation type="list" allowBlank="1" showInputMessage="1" showErrorMessage="1" sqref="C35:D54">
      <formula1>$H$35:$H$38</formula1>
    </dataValidation>
    <dataValidation type="list" allowBlank="1" showInputMessage="1" showErrorMessage="1" sqref="T51:T78">
      <formula1>$AI$35:$AI$37</formula1>
    </dataValidation>
    <dataValidation type="list" allowBlank="1" showInputMessage="1" showErrorMessage="1" sqref="AG39:AG66">
      <formula1>$AH$35:$AH$36</formula1>
    </dataValidation>
    <dataValidation type="list" allowBlank="1" showInputMessage="1" showErrorMessage="1" sqref="B57">
      <formula1>$B$35:$B$54</formula1>
    </dataValidation>
  </dataValidations>
  <hyperlinks>
    <hyperlink ref="B15" location="CREX10!I51" display="cliquer ici"/>
    <hyperlink ref="B19" location="CREX10!A77" display="cliquer ici"/>
    <hyperlink ref="B23" location="CREX10!AH53" display="cliquer ici"/>
    <hyperlink ref="B27" location="CREX10!U53" display="cliquer ici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pageSetUpPr fitToPage="1"/>
  </sheetPr>
  <dimension ref="A1:EM565"/>
  <sheetViews>
    <sheetView zoomScale="70" zoomScaleNormal="70" workbookViewId="0"/>
  </sheetViews>
  <sheetFormatPr baseColWidth="10" defaultColWidth="10.5703125" defaultRowHeight="15" x14ac:dyDescent="0.25"/>
  <cols>
    <col min="1" max="1" width="8.5703125" style="64" customWidth="1"/>
    <col min="2" max="2" width="94.5703125" style="64" bestFit="1" customWidth="1"/>
    <col min="3" max="3" width="7.5703125" style="64" customWidth="1"/>
    <col min="4" max="4" width="25" style="64" customWidth="1"/>
    <col min="5" max="5" width="15.5703125" style="64" customWidth="1"/>
    <col min="6" max="6" width="10" style="64" customWidth="1"/>
    <col min="7" max="7" width="15.42578125" style="64" customWidth="1"/>
    <col min="8" max="8" width="25.5703125" style="64" bestFit="1" customWidth="1"/>
    <col min="9" max="9" width="6.42578125" style="64" customWidth="1"/>
    <col min="10" max="48" width="18.5703125" style="64" customWidth="1"/>
    <col min="49" max="49" width="43.5703125" style="64" customWidth="1"/>
    <col min="50" max="51" width="32.42578125" style="64" customWidth="1"/>
    <col min="52" max="53" width="10.5703125" style="64"/>
    <col min="54" max="54" width="20.5703125" style="64" customWidth="1"/>
    <col min="55" max="55" width="52.5703125" style="64" customWidth="1"/>
    <col min="56" max="56" width="19.42578125" style="64" customWidth="1"/>
    <col min="57" max="57" width="23.42578125" style="64" customWidth="1"/>
    <col min="58" max="58" width="2" style="64" customWidth="1"/>
    <col min="59" max="59" width="29.42578125" style="64" customWidth="1"/>
    <col min="60" max="60" width="14.5703125" style="64" customWidth="1"/>
    <col min="61" max="61" width="29.42578125" style="64" customWidth="1"/>
    <col min="62" max="64" width="10.5703125" style="64"/>
    <col min="65" max="65" width="11.5703125" style="64" customWidth="1"/>
    <col min="66" max="66" width="13.5703125" style="64" customWidth="1"/>
    <col min="67" max="67" width="12.5703125" style="64" customWidth="1"/>
    <col min="68" max="68" width="45.5703125" style="64" customWidth="1"/>
    <col min="69" max="69" width="30.5703125" style="64" customWidth="1"/>
    <col min="70" max="73" width="34.5703125" style="64" customWidth="1"/>
    <col min="74" max="74" width="34" style="64" customWidth="1"/>
    <col min="75" max="75" width="27.5703125" style="64" customWidth="1"/>
    <col min="76" max="76" width="5.42578125" style="64" customWidth="1"/>
    <col min="77" max="80" width="10.5703125" style="64"/>
    <col min="81" max="81" width="11.42578125" style="64" customWidth="1"/>
    <col min="82" max="85" width="10.5703125" style="64"/>
    <col min="86" max="86" width="34" style="64" customWidth="1"/>
    <col min="87" max="87" width="28.42578125" style="64" customWidth="1"/>
    <col min="88" max="16384" width="10.5703125" style="64"/>
  </cols>
  <sheetData>
    <row r="1" spans="1:81" s="107" customFormat="1" ht="15.75" thickBot="1" x14ac:dyDescent="0.3"/>
    <row r="2" spans="1:81" s="107" customFormat="1" ht="21.75" thickBot="1" x14ac:dyDescent="0.4">
      <c r="B2" s="110" t="s">
        <v>214</v>
      </c>
      <c r="C2" s="111"/>
      <c r="D2" s="111"/>
      <c r="E2" s="111"/>
      <c r="F2" s="111"/>
      <c r="G2" s="111"/>
      <c r="H2" s="112"/>
    </row>
    <row r="3" spans="1:81" s="107" customFormat="1" ht="15.75" thickBot="1" x14ac:dyDescent="0.3"/>
    <row r="4" spans="1:81" s="107" customFormat="1" ht="15.75" thickBot="1" x14ac:dyDescent="0.3">
      <c r="B4" s="211" t="s">
        <v>259</v>
      </c>
      <c r="C4" s="388"/>
      <c r="D4" s="389"/>
      <c r="G4" s="109" t="s">
        <v>275</v>
      </c>
      <c r="H4" s="228"/>
    </row>
    <row r="5" spans="1:81" s="107" customFormat="1" x14ac:dyDescent="0.25"/>
    <row r="6" spans="1:81" x14ac:dyDescent="0.2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</row>
    <row r="7" spans="1:81" x14ac:dyDescent="0.2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</row>
    <row r="8" spans="1:81" x14ac:dyDescent="0.2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</row>
    <row r="9" spans="1:81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</row>
    <row r="10" spans="1:81" x14ac:dyDescent="0.2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</row>
    <row r="11" spans="1:81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</row>
    <row r="12" spans="1:81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</row>
    <row r="13" spans="1:81" x14ac:dyDescent="0.25">
      <c r="A13" s="136" t="s">
        <v>204</v>
      </c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</row>
    <row r="14" spans="1:81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</row>
    <row r="15" spans="1:81" x14ac:dyDescent="0.25">
      <c r="A15" s="107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</row>
    <row r="16" spans="1:81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</row>
    <row r="17" spans="1:81" x14ac:dyDescent="0.25">
      <c r="A17" s="10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</row>
    <row r="18" spans="1:81" ht="16.5" thickBot="1" x14ac:dyDescent="0.3">
      <c r="A18" s="107"/>
      <c r="B18" s="210" t="s">
        <v>258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</row>
    <row r="19" spans="1:81" ht="16.5" thickBot="1" x14ac:dyDescent="0.3">
      <c r="A19" s="107"/>
      <c r="B19" s="229" t="s">
        <v>225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</row>
    <row r="20" spans="1:81" ht="15.75" thickBot="1" x14ac:dyDescent="0.3">
      <c r="A20" s="107"/>
      <c r="B20" s="104" t="s">
        <v>106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</row>
    <row r="21" spans="1:81" x14ac:dyDescent="0.25">
      <c r="A21" s="107"/>
      <c r="B21" s="109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</row>
    <row r="22" spans="1:81" ht="15.75" thickBot="1" x14ac:dyDescent="0.3">
      <c r="A22" s="107"/>
      <c r="B22" s="107"/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</row>
    <row r="23" spans="1:81" ht="16.5" thickBot="1" x14ac:dyDescent="0.3">
      <c r="A23" s="107"/>
      <c r="B23" s="229" t="s">
        <v>226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</row>
    <row r="24" spans="1:81" ht="15.75" thickBot="1" x14ac:dyDescent="0.3">
      <c r="A24" s="107"/>
      <c r="B24" s="104" t="s">
        <v>106</v>
      </c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</row>
    <row r="25" spans="1:81" x14ac:dyDescent="0.25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</row>
    <row r="26" spans="1:81" ht="15.75" thickBot="1" x14ac:dyDescent="0.3">
      <c r="A26" s="107"/>
      <c r="B26" s="109"/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</row>
    <row r="27" spans="1:81" ht="16.5" thickBot="1" x14ac:dyDescent="0.3">
      <c r="A27" s="107"/>
      <c r="B27" s="229" t="s">
        <v>227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</row>
    <row r="28" spans="1:81" ht="15.75" thickBot="1" x14ac:dyDescent="0.3">
      <c r="A28" s="107"/>
      <c r="B28" s="104" t="s">
        <v>106</v>
      </c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</row>
    <row r="29" spans="1:81" x14ac:dyDescent="0.25">
      <c r="A29" s="107"/>
      <c r="B29" s="109"/>
      <c r="C29" s="108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</row>
    <row r="30" spans="1:81" ht="15.75" thickBot="1" x14ac:dyDescent="0.3">
      <c r="A30" s="107"/>
      <c r="B30" s="109"/>
      <c r="C30" s="108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</row>
    <row r="31" spans="1:81" ht="16.5" thickBot="1" x14ac:dyDescent="0.3">
      <c r="A31" s="107"/>
      <c r="B31" s="179" t="s">
        <v>244</v>
      </c>
      <c r="C31" s="108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</row>
    <row r="32" spans="1:81" ht="15.75" thickBot="1" x14ac:dyDescent="0.3">
      <c r="A32" s="107"/>
      <c r="B32" s="104" t="s">
        <v>106</v>
      </c>
      <c r="C32" s="108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</row>
    <row r="33" spans="1:81" x14ac:dyDescent="0.25">
      <c r="A33" s="107"/>
      <c r="B33" s="109"/>
      <c r="C33" s="108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</row>
    <row r="34" spans="1:81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</row>
    <row r="35" spans="1:81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</row>
    <row r="36" spans="1:81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</row>
    <row r="37" spans="1:81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</row>
    <row r="38" spans="1:81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</row>
    <row r="39" spans="1:81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</row>
    <row r="40" spans="1:81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</row>
    <row r="41" spans="1:81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</row>
    <row r="42" spans="1:81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</row>
    <row r="43" spans="1:81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</row>
    <row r="44" spans="1:81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</row>
    <row r="45" spans="1:81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</row>
    <row r="46" spans="1:81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</row>
    <row r="47" spans="1:81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</row>
    <row r="48" spans="1:81" x14ac:dyDescent="0.25">
      <c r="A48" s="107"/>
      <c r="B48" s="107"/>
      <c r="C48" s="107"/>
      <c r="D48" s="107"/>
      <c r="E48" s="107"/>
      <c r="F48" s="167" t="s">
        <v>223</v>
      </c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</row>
    <row r="49" spans="1:81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</row>
    <row r="50" spans="1:81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</row>
    <row r="51" spans="1:81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</row>
    <row r="52" spans="1:81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</row>
    <row r="53" spans="1:81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</row>
    <row r="54" spans="1:81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</row>
    <row r="55" spans="1:81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</row>
    <row r="56" spans="1:81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</row>
    <row r="57" spans="1:81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</row>
    <row r="58" spans="1:81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</row>
    <row r="59" spans="1:81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</row>
    <row r="60" spans="1:81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</row>
    <row r="61" spans="1:81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</row>
    <row r="62" spans="1:81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</row>
    <row r="63" spans="1:81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</row>
    <row r="64" spans="1:81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</row>
    <row r="65" spans="1:81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</row>
    <row r="66" spans="1:81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</row>
    <row r="67" spans="1:81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</row>
    <row r="68" spans="1:81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</row>
    <row r="69" spans="1:81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</row>
    <row r="70" spans="1:81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</row>
    <row r="71" spans="1:81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</row>
    <row r="72" spans="1:81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</row>
    <row r="73" spans="1:81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</row>
    <row r="74" spans="1:81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</row>
    <row r="75" spans="1:81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</row>
    <row r="76" spans="1:81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</row>
    <row r="77" spans="1:81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</row>
    <row r="78" spans="1:81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</row>
    <row r="79" spans="1:81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</row>
    <row r="80" spans="1:81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</row>
    <row r="81" spans="1:81" x14ac:dyDescent="0.25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</row>
    <row r="82" spans="1:81" x14ac:dyDescent="0.25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</row>
    <row r="83" spans="1:81" x14ac:dyDescent="0.25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</row>
    <row r="84" spans="1:81" x14ac:dyDescent="0.25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</row>
    <row r="85" spans="1:81" x14ac:dyDescent="0.25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</row>
    <row r="86" spans="1:81" x14ac:dyDescent="0.25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</row>
    <row r="87" spans="1:81" x14ac:dyDescent="0.25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</row>
    <row r="88" spans="1:81" ht="18.75" x14ac:dyDescent="0.3">
      <c r="A88" s="103" t="s">
        <v>235</v>
      </c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</row>
    <row r="89" spans="1:81" x14ac:dyDescent="0.25">
      <c r="A89" s="114"/>
      <c r="B89" s="114"/>
      <c r="C89" s="114"/>
      <c r="D89" s="114"/>
      <c r="E89" s="114"/>
      <c r="F89" s="114"/>
      <c r="G89" s="114"/>
      <c r="H89" s="114"/>
      <c r="I89" s="170">
        <v>1</v>
      </c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</row>
    <row r="90" spans="1:81" ht="14.85" customHeight="1" x14ac:dyDescent="0.25">
      <c r="A90" s="114"/>
      <c r="B90" s="199" t="s">
        <v>256</v>
      </c>
      <c r="C90" s="256" t="s">
        <v>282</v>
      </c>
      <c r="D90" s="197"/>
      <c r="E90" s="197"/>
      <c r="F90" s="197"/>
      <c r="G90" s="198"/>
      <c r="H90" s="114"/>
      <c r="I90" s="170">
        <v>2</v>
      </c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</row>
    <row r="91" spans="1:81" x14ac:dyDescent="0.25">
      <c r="A91" s="114"/>
      <c r="B91" s="114"/>
      <c r="C91" s="257" t="s">
        <v>254</v>
      </c>
      <c r="D91" s="253"/>
      <c r="E91" s="253"/>
      <c r="F91" s="253"/>
      <c r="G91" s="254"/>
      <c r="H91" s="258" t="s">
        <v>283</v>
      </c>
      <c r="I91" s="170">
        <v>3</v>
      </c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</row>
    <row r="92" spans="1:81" ht="31.5" customHeight="1" x14ac:dyDescent="0.3">
      <c r="A92" s="114"/>
      <c r="B92" s="196" t="s">
        <v>291</v>
      </c>
      <c r="C92" s="390" t="s">
        <v>284</v>
      </c>
      <c r="D92" s="391"/>
      <c r="E92" s="391"/>
      <c r="F92" s="391"/>
      <c r="G92" s="392"/>
      <c r="H92" s="259" t="s">
        <v>230</v>
      </c>
      <c r="I92" s="170">
        <v>4</v>
      </c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</row>
    <row r="93" spans="1:81" ht="15.75" thickBot="1" x14ac:dyDescent="0.3">
      <c r="A93" s="169" t="s">
        <v>224</v>
      </c>
      <c r="B93" s="255" t="s">
        <v>281</v>
      </c>
      <c r="C93" s="251" t="s">
        <v>92</v>
      </c>
      <c r="D93" s="252" t="s">
        <v>93</v>
      </c>
      <c r="E93" s="252" t="s">
        <v>94</v>
      </c>
      <c r="F93" s="252" t="s">
        <v>112</v>
      </c>
      <c r="G93" s="252" t="s">
        <v>209</v>
      </c>
      <c r="H93" s="260" t="s">
        <v>237</v>
      </c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</row>
    <row r="94" spans="1:81" x14ac:dyDescent="0.25">
      <c r="A94" s="118">
        <v>1</v>
      </c>
      <c r="B94" s="190"/>
      <c r="C94" s="188">
        <v>1</v>
      </c>
      <c r="D94" s="188">
        <v>3</v>
      </c>
      <c r="E94" s="116">
        <f t="shared" ref="E94:E113" si="0">C94*D94</f>
        <v>3</v>
      </c>
      <c r="F94" s="188">
        <v>3</v>
      </c>
      <c r="G94" s="116">
        <f>IF(F94&lt;&gt;"",E94*F94,E94)</f>
        <v>9</v>
      </c>
      <c r="H94" s="189"/>
      <c r="I94" s="382" t="s">
        <v>405</v>
      </c>
      <c r="J94" s="114"/>
      <c r="K94" s="171">
        <f>H94</f>
        <v>0</v>
      </c>
      <c r="L94" s="170">
        <f>B94</f>
        <v>0</v>
      </c>
      <c r="M94" s="170">
        <f>G94</f>
        <v>9</v>
      </c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</row>
    <row r="95" spans="1:81" x14ac:dyDescent="0.25">
      <c r="A95" s="118">
        <v>2</v>
      </c>
      <c r="B95" s="190"/>
      <c r="C95" s="188"/>
      <c r="D95" s="188"/>
      <c r="E95" s="116">
        <f t="shared" si="0"/>
        <v>0</v>
      </c>
      <c r="F95" s="188"/>
      <c r="G95" s="116">
        <f t="shared" ref="G95:G113" si="1">IF(F95&lt;&gt;"",E95*F95,E95)</f>
        <v>0</v>
      </c>
      <c r="H95" s="189"/>
      <c r="I95" s="383"/>
      <c r="J95" s="114"/>
      <c r="K95" s="171">
        <f t="shared" ref="K95:K113" si="2">H95</f>
        <v>0</v>
      </c>
      <c r="L95" s="170">
        <f t="shared" ref="L95:L113" si="3">B95</f>
        <v>0</v>
      </c>
      <c r="M95" s="170">
        <f t="shared" ref="M95:M113" si="4">G95</f>
        <v>0</v>
      </c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</row>
    <row r="96" spans="1:81" x14ac:dyDescent="0.25">
      <c r="A96" s="118">
        <v>3</v>
      </c>
      <c r="B96" s="190"/>
      <c r="C96" s="188"/>
      <c r="D96" s="188"/>
      <c r="E96" s="116">
        <f t="shared" si="0"/>
        <v>0</v>
      </c>
      <c r="F96" s="188"/>
      <c r="G96" s="116">
        <f t="shared" si="1"/>
        <v>0</v>
      </c>
      <c r="H96" s="189"/>
      <c r="I96" s="383"/>
      <c r="J96" s="114"/>
      <c r="K96" s="171">
        <f t="shared" si="2"/>
        <v>0</v>
      </c>
      <c r="L96" s="170">
        <f t="shared" si="3"/>
        <v>0</v>
      </c>
      <c r="M96" s="170">
        <f t="shared" si="4"/>
        <v>0</v>
      </c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</row>
    <row r="97" spans="1:61" ht="19.5" customHeight="1" x14ac:dyDescent="0.25">
      <c r="A97" s="118">
        <v>4</v>
      </c>
      <c r="B97" s="190"/>
      <c r="C97" s="188"/>
      <c r="D97" s="188"/>
      <c r="E97" s="116">
        <f t="shared" si="0"/>
        <v>0</v>
      </c>
      <c r="F97" s="188"/>
      <c r="G97" s="116">
        <f t="shared" si="1"/>
        <v>0</v>
      </c>
      <c r="H97" s="189"/>
      <c r="I97" s="383"/>
      <c r="J97" s="114"/>
      <c r="K97" s="171">
        <f t="shared" si="2"/>
        <v>0</v>
      </c>
      <c r="L97" s="170">
        <f t="shared" si="3"/>
        <v>0</v>
      </c>
      <c r="M97" s="170">
        <f t="shared" si="4"/>
        <v>0</v>
      </c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</row>
    <row r="98" spans="1:61" x14ac:dyDescent="0.25">
      <c r="A98" s="118">
        <v>5</v>
      </c>
      <c r="B98" s="190"/>
      <c r="C98" s="188"/>
      <c r="D98" s="188"/>
      <c r="E98" s="116">
        <f t="shared" si="0"/>
        <v>0</v>
      </c>
      <c r="F98" s="188"/>
      <c r="G98" s="116">
        <f t="shared" si="1"/>
        <v>0</v>
      </c>
      <c r="H98" s="189"/>
      <c r="I98" s="383"/>
      <c r="J98" s="114"/>
      <c r="K98" s="171">
        <f t="shared" si="2"/>
        <v>0</v>
      </c>
      <c r="L98" s="170">
        <f t="shared" si="3"/>
        <v>0</v>
      </c>
      <c r="M98" s="170">
        <f t="shared" si="4"/>
        <v>0</v>
      </c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</row>
    <row r="99" spans="1:61" x14ac:dyDescent="0.25">
      <c r="A99" s="118">
        <v>6</v>
      </c>
      <c r="B99" s="190"/>
      <c r="C99" s="188"/>
      <c r="D99" s="188"/>
      <c r="E99" s="116">
        <f t="shared" si="0"/>
        <v>0</v>
      </c>
      <c r="F99" s="188"/>
      <c r="G99" s="116">
        <f t="shared" si="1"/>
        <v>0</v>
      </c>
      <c r="H99" s="189"/>
      <c r="I99" s="383"/>
      <c r="J99" s="114"/>
      <c r="K99" s="171">
        <f t="shared" si="2"/>
        <v>0</v>
      </c>
      <c r="L99" s="170">
        <f t="shared" si="3"/>
        <v>0</v>
      </c>
      <c r="M99" s="170">
        <f t="shared" si="4"/>
        <v>0</v>
      </c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</row>
    <row r="100" spans="1:61" x14ac:dyDescent="0.25">
      <c r="A100" s="118">
        <v>7</v>
      </c>
      <c r="B100" s="190"/>
      <c r="C100" s="188"/>
      <c r="D100" s="188"/>
      <c r="E100" s="116">
        <f t="shared" si="0"/>
        <v>0</v>
      </c>
      <c r="F100" s="188"/>
      <c r="G100" s="116">
        <f t="shared" si="1"/>
        <v>0</v>
      </c>
      <c r="H100" s="189"/>
      <c r="I100" s="383"/>
      <c r="J100" s="114"/>
      <c r="K100" s="171">
        <f t="shared" si="2"/>
        <v>0</v>
      </c>
      <c r="L100" s="170">
        <f t="shared" si="3"/>
        <v>0</v>
      </c>
      <c r="M100" s="170">
        <f t="shared" si="4"/>
        <v>0</v>
      </c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</row>
    <row r="101" spans="1:61" x14ac:dyDescent="0.25">
      <c r="A101" s="118">
        <v>8</v>
      </c>
      <c r="B101" s="190"/>
      <c r="C101" s="188"/>
      <c r="D101" s="188"/>
      <c r="E101" s="116">
        <f t="shared" si="0"/>
        <v>0</v>
      </c>
      <c r="F101" s="188"/>
      <c r="G101" s="116">
        <f t="shared" si="1"/>
        <v>0</v>
      </c>
      <c r="H101" s="189"/>
      <c r="I101" s="383"/>
      <c r="J101" s="114"/>
      <c r="K101" s="171">
        <f t="shared" si="2"/>
        <v>0</v>
      </c>
      <c r="L101" s="170">
        <f t="shared" si="3"/>
        <v>0</v>
      </c>
      <c r="M101" s="170">
        <f t="shared" si="4"/>
        <v>0</v>
      </c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</row>
    <row r="102" spans="1:61" x14ac:dyDescent="0.25">
      <c r="A102" s="118">
        <v>9</v>
      </c>
      <c r="B102" s="190"/>
      <c r="C102" s="188"/>
      <c r="D102" s="188"/>
      <c r="E102" s="116">
        <f t="shared" si="0"/>
        <v>0</v>
      </c>
      <c r="F102" s="188"/>
      <c r="G102" s="116">
        <f t="shared" si="1"/>
        <v>0</v>
      </c>
      <c r="H102" s="189"/>
      <c r="I102" s="383"/>
      <c r="J102" s="114"/>
      <c r="K102" s="171">
        <f t="shared" si="2"/>
        <v>0</v>
      </c>
      <c r="L102" s="170">
        <f t="shared" si="3"/>
        <v>0</v>
      </c>
      <c r="M102" s="170">
        <f t="shared" si="4"/>
        <v>0</v>
      </c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</row>
    <row r="103" spans="1:61" s="23" customFormat="1" x14ac:dyDescent="0.25">
      <c r="A103" s="119">
        <v>10</v>
      </c>
      <c r="B103" s="190"/>
      <c r="C103" s="188"/>
      <c r="D103" s="188"/>
      <c r="E103" s="116">
        <f t="shared" si="0"/>
        <v>0</v>
      </c>
      <c r="F103" s="188"/>
      <c r="G103" s="116">
        <f t="shared" si="1"/>
        <v>0</v>
      </c>
      <c r="H103" s="189"/>
      <c r="I103" s="383"/>
      <c r="J103" s="114"/>
      <c r="K103" s="171">
        <f t="shared" si="2"/>
        <v>0</v>
      </c>
      <c r="L103" s="170">
        <f t="shared" si="3"/>
        <v>0</v>
      </c>
      <c r="M103" s="170">
        <f t="shared" si="4"/>
        <v>0</v>
      </c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</row>
    <row r="104" spans="1:61" x14ac:dyDescent="0.25">
      <c r="A104" s="118">
        <v>11</v>
      </c>
      <c r="B104" s="190"/>
      <c r="C104" s="188"/>
      <c r="D104" s="188"/>
      <c r="E104" s="116">
        <f t="shared" si="0"/>
        <v>0</v>
      </c>
      <c r="F104" s="188"/>
      <c r="G104" s="116">
        <f t="shared" si="1"/>
        <v>0</v>
      </c>
      <c r="H104" s="189"/>
      <c r="I104" s="383"/>
      <c r="J104" s="114"/>
      <c r="K104" s="171">
        <f t="shared" si="2"/>
        <v>0</v>
      </c>
      <c r="L104" s="170">
        <f t="shared" si="3"/>
        <v>0</v>
      </c>
      <c r="M104" s="170">
        <f t="shared" si="4"/>
        <v>0</v>
      </c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</row>
    <row r="105" spans="1:61" x14ac:dyDescent="0.25">
      <c r="A105" s="119">
        <v>12</v>
      </c>
      <c r="B105" s="190"/>
      <c r="C105" s="188"/>
      <c r="D105" s="188"/>
      <c r="E105" s="116">
        <f t="shared" si="0"/>
        <v>0</v>
      </c>
      <c r="F105" s="188"/>
      <c r="G105" s="116">
        <f t="shared" si="1"/>
        <v>0</v>
      </c>
      <c r="H105" s="189"/>
      <c r="I105" s="383"/>
      <c r="J105" s="114"/>
      <c r="K105" s="171">
        <f t="shared" si="2"/>
        <v>0</v>
      </c>
      <c r="L105" s="170">
        <f t="shared" si="3"/>
        <v>0</v>
      </c>
      <c r="M105" s="170">
        <f t="shared" si="4"/>
        <v>0</v>
      </c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</row>
    <row r="106" spans="1:61" x14ac:dyDescent="0.25">
      <c r="A106" s="118">
        <v>13</v>
      </c>
      <c r="B106" s="190"/>
      <c r="C106" s="188"/>
      <c r="D106" s="188"/>
      <c r="E106" s="116">
        <f t="shared" si="0"/>
        <v>0</v>
      </c>
      <c r="F106" s="188"/>
      <c r="G106" s="116">
        <f t="shared" si="1"/>
        <v>0</v>
      </c>
      <c r="H106" s="189"/>
      <c r="I106" s="383"/>
      <c r="J106" s="114"/>
      <c r="K106" s="171">
        <f t="shared" si="2"/>
        <v>0</v>
      </c>
      <c r="L106" s="170">
        <f t="shared" si="3"/>
        <v>0</v>
      </c>
      <c r="M106" s="170">
        <f t="shared" si="4"/>
        <v>0</v>
      </c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</row>
    <row r="107" spans="1:61" x14ac:dyDescent="0.25">
      <c r="A107" s="119">
        <v>14</v>
      </c>
      <c r="B107" s="190"/>
      <c r="C107" s="188"/>
      <c r="D107" s="188"/>
      <c r="E107" s="116">
        <f t="shared" si="0"/>
        <v>0</v>
      </c>
      <c r="F107" s="188"/>
      <c r="G107" s="116">
        <f t="shared" si="1"/>
        <v>0</v>
      </c>
      <c r="H107" s="189"/>
      <c r="I107" s="383"/>
      <c r="J107" s="114"/>
      <c r="K107" s="171">
        <f t="shared" si="2"/>
        <v>0</v>
      </c>
      <c r="L107" s="170">
        <f t="shared" si="3"/>
        <v>0</v>
      </c>
      <c r="M107" s="170">
        <f t="shared" si="4"/>
        <v>0</v>
      </c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</row>
    <row r="108" spans="1:61" x14ac:dyDescent="0.25">
      <c r="A108" s="118">
        <v>15</v>
      </c>
      <c r="B108" s="190"/>
      <c r="C108" s="188"/>
      <c r="D108" s="188"/>
      <c r="E108" s="116">
        <f t="shared" si="0"/>
        <v>0</v>
      </c>
      <c r="F108" s="188"/>
      <c r="G108" s="116">
        <f t="shared" si="1"/>
        <v>0</v>
      </c>
      <c r="H108" s="189"/>
      <c r="I108" s="383"/>
      <c r="J108" s="114"/>
      <c r="K108" s="171">
        <f t="shared" si="2"/>
        <v>0</v>
      </c>
      <c r="L108" s="170">
        <f t="shared" si="3"/>
        <v>0</v>
      </c>
      <c r="M108" s="170">
        <f t="shared" si="4"/>
        <v>0</v>
      </c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</row>
    <row r="109" spans="1:61" x14ac:dyDescent="0.25">
      <c r="A109" s="119">
        <v>16</v>
      </c>
      <c r="B109" s="190"/>
      <c r="C109" s="188"/>
      <c r="D109" s="188"/>
      <c r="E109" s="116">
        <f t="shared" si="0"/>
        <v>0</v>
      </c>
      <c r="F109" s="188"/>
      <c r="G109" s="116">
        <f t="shared" si="1"/>
        <v>0</v>
      </c>
      <c r="H109" s="189"/>
      <c r="I109" s="383"/>
      <c r="J109" s="114"/>
      <c r="K109" s="171">
        <f t="shared" si="2"/>
        <v>0</v>
      </c>
      <c r="L109" s="170">
        <f t="shared" si="3"/>
        <v>0</v>
      </c>
      <c r="M109" s="170">
        <f t="shared" si="4"/>
        <v>0</v>
      </c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</row>
    <row r="110" spans="1:61" x14ac:dyDescent="0.25">
      <c r="A110" s="118">
        <v>17</v>
      </c>
      <c r="B110" s="190"/>
      <c r="C110" s="188"/>
      <c r="D110" s="188"/>
      <c r="E110" s="116">
        <f t="shared" si="0"/>
        <v>0</v>
      </c>
      <c r="F110" s="188"/>
      <c r="G110" s="116">
        <f t="shared" si="1"/>
        <v>0</v>
      </c>
      <c r="H110" s="189"/>
      <c r="I110" s="383"/>
      <c r="J110" s="114"/>
      <c r="K110" s="171">
        <f t="shared" si="2"/>
        <v>0</v>
      </c>
      <c r="L110" s="170">
        <f t="shared" si="3"/>
        <v>0</v>
      </c>
      <c r="M110" s="170">
        <f t="shared" si="4"/>
        <v>0</v>
      </c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</row>
    <row r="111" spans="1:61" x14ac:dyDescent="0.25">
      <c r="A111" s="119">
        <v>18</v>
      </c>
      <c r="B111" s="190"/>
      <c r="C111" s="188"/>
      <c r="D111" s="188"/>
      <c r="E111" s="116">
        <f t="shared" si="0"/>
        <v>0</v>
      </c>
      <c r="F111" s="188"/>
      <c r="G111" s="116">
        <f t="shared" si="1"/>
        <v>0</v>
      </c>
      <c r="H111" s="189"/>
      <c r="I111" s="383"/>
      <c r="J111" s="114"/>
      <c r="K111" s="171">
        <f t="shared" si="2"/>
        <v>0</v>
      </c>
      <c r="L111" s="170">
        <f t="shared" si="3"/>
        <v>0</v>
      </c>
      <c r="M111" s="170">
        <f t="shared" si="4"/>
        <v>0</v>
      </c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</row>
    <row r="112" spans="1:61" x14ac:dyDescent="0.25">
      <c r="A112" s="118">
        <v>19</v>
      </c>
      <c r="B112" s="190"/>
      <c r="C112" s="188"/>
      <c r="D112" s="188"/>
      <c r="E112" s="116">
        <f t="shared" si="0"/>
        <v>0</v>
      </c>
      <c r="F112" s="188"/>
      <c r="G112" s="116">
        <f t="shared" si="1"/>
        <v>0</v>
      </c>
      <c r="H112" s="189"/>
      <c r="I112" s="383"/>
      <c r="J112" s="114"/>
      <c r="K112" s="171">
        <f t="shared" si="2"/>
        <v>0</v>
      </c>
      <c r="L112" s="170">
        <f t="shared" si="3"/>
        <v>0</v>
      </c>
      <c r="M112" s="170">
        <f t="shared" si="4"/>
        <v>0</v>
      </c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</row>
    <row r="113" spans="1:61" ht="15.75" thickBot="1" x14ac:dyDescent="0.3">
      <c r="A113" s="119">
        <v>20</v>
      </c>
      <c r="B113" s="190"/>
      <c r="C113" s="188">
        <v>1</v>
      </c>
      <c r="D113" s="188">
        <v>1</v>
      </c>
      <c r="E113" s="116">
        <f t="shared" si="0"/>
        <v>1</v>
      </c>
      <c r="F113" s="188"/>
      <c r="G113" s="116">
        <f t="shared" si="1"/>
        <v>1</v>
      </c>
      <c r="H113" s="189"/>
      <c r="I113" s="384"/>
      <c r="J113" s="114"/>
      <c r="K113" s="171">
        <f t="shared" si="2"/>
        <v>0</v>
      </c>
      <c r="L113" s="170">
        <f t="shared" si="3"/>
        <v>0</v>
      </c>
      <c r="M113" s="170">
        <f t="shared" si="4"/>
        <v>1</v>
      </c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</row>
    <row r="114" spans="1:61" x14ac:dyDescent="0.25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</row>
    <row r="115" spans="1:61" x14ac:dyDescent="0.25">
      <c r="A115" s="114"/>
      <c r="B115" s="153" t="s">
        <v>215</v>
      </c>
      <c r="C115" s="215" t="s">
        <v>264</v>
      </c>
      <c r="D115" s="215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</row>
    <row r="116" spans="1:61" x14ac:dyDescent="0.25">
      <c r="A116" s="114"/>
      <c r="B116" s="153" t="s">
        <v>216</v>
      </c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</row>
    <row r="117" spans="1:61" x14ac:dyDescent="0.25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</row>
    <row r="118" spans="1:61" x14ac:dyDescent="0.25">
      <c r="A118" s="114"/>
      <c r="B118" s="153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</row>
    <row r="119" spans="1:61" x14ac:dyDescent="0.25">
      <c r="A119" s="114"/>
      <c r="B119" s="153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</row>
    <row r="120" spans="1:61" x14ac:dyDescent="0.25">
      <c r="A120" s="114"/>
      <c r="B120" s="151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</row>
    <row r="121" spans="1:61" x14ac:dyDescent="0.25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</row>
    <row r="122" spans="1:61" x14ac:dyDescent="0.25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</row>
    <row r="123" spans="1:61" x14ac:dyDescent="0.25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</row>
    <row r="124" spans="1:61" x14ac:dyDescent="0.25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</row>
    <row r="125" spans="1:61" x14ac:dyDescent="0.25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</row>
    <row r="126" spans="1:61" x14ac:dyDescent="0.25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</row>
    <row r="127" spans="1:61" x14ac:dyDescent="0.25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</row>
    <row r="128" spans="1:61" x14ac:dyDescent="0.25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</row>
    <row r="129" spans="1:61" x14ac:dyDescent="0.25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</row>
    <row r="130" spans="1:61" x14ac:dyDescent="0.25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</row>
    <row r="131" spans="1:61" x14ac:dyDescent="0.25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</row>
    <row r="132" spans="1:61" x14ac:dyDescent="0.25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</row>
    <row r="133" spans="1:61" x14ac:dyDescent="0.25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</row>
    <row r="134" spans="1:61" x14ac:dyDescent="0.25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</row>
    <row r="135" spans="1:61" x14ac:dyDescent="0.25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</row>
    <row r="136" spans="1:61" x14ac:dyDescent="0.25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</row>
    <row r="137" spans="1:61" x14ac:dyDescent="0.25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</row>
    <row r="138" spans="1:61" x14ac:dyDescent="0.25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</row>
    <row r="139" spans="1:61" x14ac:dyDescent="0.25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</row>
    <row r="140" spans="1:61" x14ac:dyDescent="0.25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</row>
    <row r="141" spans="1:61" x14ac:dyDescent="0.25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</row>
    <row r="142" spans="1:61" x14ac:dyDescent="0.25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</row>
    <row r="143" spans="1:61" x14ac:dyDescent="0.25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</row>
    <row r="144" spans="1:61" x14ac:dyDescent="0.25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</row>
    <row r="145" spans="1:61" x14ac:dyDescent="0.25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</row>
    <row r="146" spans="1:61" x14ac:dyDescent="0.25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</row>
    <row r="147" spans="1:61" x14ac:dyDescent="0.25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</row>
    <row r="148" spans="1:61" x14ac:dyDescent="0.25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</row>
    <row r="149" spans="1:61" x14ac:dyDescent="0.25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</row>
    <row r="150" spans="1:61" x14ac:dyDescent="0.25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</row>
    <row r="151" spans="1:61" x14ac:dyDescent="0.25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</row>
    <row r="152" spans="1:61" x14ac:dyDescent="0.25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</row>
    <row r="153" spans="1:61" x14ac:dyDescent="0.25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</row>
    <row r="154" spans="1:61" x14ac:dyDescent="0.2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</row>
    <row r="155" spans="1:61" x14ac:dyDescent="0.25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</row>
    <row r="156" spans="1:61" x14ac:dyDescent="0.2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</row>
    <row r="157" spans="1:61" x14ac:dyDescent="0.25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</row>
    <row r="158" spans="1:61" x14ac:dyDescent="0.25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</row>
    <row r="159" spans="1:61" x14ac:dyDescent="0.25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</row>
    <row r="160" spans="1:61" x14ac:dyDescent="0.25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</row>
    <row r="161" spans="1:61" x14ac:dyDescent="0.25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</row>
    <row r="162" spans="1:61" x14ac:dyDescent="0.25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</row>
    <row r="163" spans="1:61" x14ac:dyDescent="0.25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</row>
    <row r="164" spans="1:61" x14ac:dyDescent="0.25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</row>
    <row r="165" spans="1:61" x14ac:dyDescent="0.25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</row>
    <row r="166" spans="1:61" x14ac:dyDescent="0.25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</row>
    <row r="167" spans="1:61" x14ac:dyDescent="0.25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</row>
    <row r="168" spans="1:61" x14ac:dyDescent="0.25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</row>
    <row r="169" spans="1:61" x14ac:dyDescent="0.25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</row>
    <row r="170" spans="1:61" x14ac:dyDescent="0.25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</row>
    <row r="171" spans="1:61" x14ac:dyDescent="0.25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</row>
    <row r="172" spans="1:61" x14ac:dyDescent="0.25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</row>
    <row r="173" spans="1:61" x14ac:dyDescent="0.25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</row>
    <row r="174" spans="1:61" x14ac:dyDescent="0.25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</row>
    <row r="175" spans="1:61" x14ac:dyDescent="0.25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</row>
    <row r="176" spans="1:61" x14ac:dyDescent="0.25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</row>
    <row r="177" spans="1:61" x14ac:dyDescent="0.25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</row>
    <row r="178" spans="1:61" x14ac:dyDescent="0.25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</row>
    <row r="179" spans="1:61" x14ac:dyDescent="0.25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</row>
    <row r="180" spans="1:61" x14ac:dyDescent="0.25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</row>
    <row r="181" spans="1:61" x14ac:dyDescent="0.25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</row>
    <row r="182" spans="1:61" x14ac:dyDescent="0.25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</row>
    <row r="183" spans="1:61" x14ac:dyDescent="0.25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</row>
    <row r="184" spans="1:61" x14ac:dyDescent="0.25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</row>
    <row r="185" spans="1:61" x14ac:dyDescent="0.25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</row>
    <row r="186" spans="1:61" x14ac:dyDescent="0.25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</row>
    <row r="187" spans="1:61" x14ac:dyDescent="0.25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</row>
    <row r="188" spans="1:61" x14ac:dyDescent="0.25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</row>
    <row r="189" spans="1:61" x14ac:dyDescent="0.25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</row>
    <row r="190" spans="1:61" x14ac:dyDescent="0.25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</row>
    <row r="191" spans="1:61" x14ac:dyDescent="0.25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</row>
    <row r="192" spans="1:61" x14ac:dyDescent="0.25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</row>
    <row r="193" spans="1:61" x14ac:dyDescent="0.25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</row>
    <row r="194" spans="1:61" x14ac:dyDescent="0.25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</row>
    <row r="195" spans="1:61" x14ac:dyDescent="0.25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</row>
    <row r="196" spans="1:61" x14ac:dyDescent="0.25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</row>
    <row r="197" spans="1:61" x14ac:dyDescent="0.25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</row>
    <row r="198" spans="1:61" x14ac:dyDescent="0.25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</row>
    <row r="199" spans="1:61" x14ac:dyDescent="0.25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</row>
    <row r="200" spans="1:61" x14ac:dyDescent="0.25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</row>
    <row r="201" spans="1:61" x14ac:dyDescent="0.25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</row>
    <row r="202" spans="1:61" x14ac:dyDescent="0.25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</row>
    <row r="203" spans="1:61" x14ac:dyDescent="0.25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</row>
    <row r="204" spans="1:61" x14ac:dyDescent="0.25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</row>
    <row r="205" spans="1:61" x14ac:dyDescent="0.25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</row>
    <row r="206" spans="1:61" x14ac:dyDescent="0.25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</row>
    <row r="207" spans="1:61" x14ac:dyDescent="0.25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</row>
    <row r="208" spans="1:61" x14ac:dyDescent="0.25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</row>
    <row r="209" spans="1:61" x14ac:dyDescent="0.25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</row>
    <row r="210" spans="1:61" x14ac:dyDescent="0.25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</row>
    <row r="211" spans="1:61" x14ac:dyDescent="0.25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</row>
    <row r="212" spans="1:61" x14ac:dyDescent="0.25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</row>
    <row r="213" spans="1:61" x14ac:dyDescent="0.25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</row>
    <row r="214" spans="1:61" x14ac:dyDescent="0.25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</row>
    <row r="215" spans="1:61" x14ac:dyDescent="0.25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</row>
    <row r="216" spans="1:61" x14ac:dyDescent="0.25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</row>
    <row r="217" spans="1:61" x14ac:dyDescent="0.25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</row>
    <row r="218" spans="1:61" x14ac:dyDescent="0.25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</row>
    <row r="219" spans="1:61" x14ac:dyDescent="0.25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</row>
    <row r="220" spans="1:61" x14ac:dyDescent="0.25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</row>
    <row r="221" spans="1:61" x14ac:dyDescent="0.25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</row>
    <row r="222" spans="1:61" x14ac:dyDescent="0.25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</row>
    <row r="223" spans="1:61" x14ac:dyDescent="0.25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</row>
    <row r="224" spans="1:61" x14ac:dyDescent="0.25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</row>
    <row r="225" spans="1:61" x14ac:dyDescent="0.25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</row>
    <row r="226" spans="1:61" x14ac:dyDescent="0.25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</row>
    <row r="227" spans="1:61" x14ac:dyDescent="0.25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</row>
    <row r="228" spans="1:61" x14ac:dyDescent="0.25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</row>
    <row r="229" spans="1:61" x14ac:dyDescent="0.25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</row>
    <row r="230" spans="1:61" x14ac:dyDescent="0.25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</row>
    <row r="231" spans="1:61" x14ac:dyDescent="0.25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</row>
    <row r="232" spans="1:61" x14ac:dyDescent="0.25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</row>
    <row r="233" spans="1:61" x14ac:dyDescent="0.25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</row>
    <row r="234" spans="1:61" x14ac:dyDescent="0.25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</row>
    <row r="235" spans="1:61" x14ac:dyDescent="0.25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</row>
    <row r="236" spans="1:61" x14ac:dyDescent="0.25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</row>
    <row r="237" spans="1:61" x14ac:dyDescent="0.25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</row>
    <row r="238" spans="1:61" x14ac:dyDescent="0.25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</row>
    <row r="239" spans="1:61" x14ac:dyDescent="0.25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</row>
    <row r="240" spans="1:61" x14ac:dyDescent="0.25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</row>
    <row r="241" spans="1:61" x14ac:dyDescent="0.25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</row>
    <row r="242" spans="1:61" x14ac:dyDescent="0.25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</row>
    <row r="243" spans="1:61" x14ac:dyDescent="0.25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</row>
    <row r="244" spans="1:61" x14ac:dyDescent="0.25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</row>
    <row r="245" spans="1:61" x14ac:dyDescent="0.25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</row>
    <row r="246" spans="1:61" x14ac:dyDescent="0.25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</row>
    <row r="247" spans="1:61" x14ac:dyDescent="0.25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</row>
    <row r="248" spans="1:61" x14ac:dyDescent="0.25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</row>
    <row r="249" spans="1:61" ht="15.75" thickBot="1" x14ac:dyDescent="0.3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</row>
    <row r="250" spans="1:61" ht="15.75" thickTop="1" x14ac:dyDescent="0.25">
      <c r="A250" s="328"/>
      <c r="B250" s="320"/>
      <c r="C250" s="320"/>
      <c r="D250" s="320"/>
      <c r="E250" s="320"/>
      <c r="F250" s="320"/>
      <c r="G250" s="329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</row>
    <row r="251" spans="1:61" ht="18.75" x14ac:dyDescent="0.3">
      <c r="A251" s="330" t="s">
        <v>236</v>
      </c>
      <c r="B251" s="289"/>
      <c r="C251" s="289"/>
      <c r="D251" s="289"/>
      <c r="E251" s="289"/>
      <c r="F251" s="289"/>
      <c r="G251" s="323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</row>
    <row r="252" spans="1:61" x14ac:dyDescent="0.25">
      <c r="A252" s="331"/>
      <c r="B252" s="290"/>
      <c r="C252" s="290"/>
      <c r="D252" s="290"/>
      <c r="E252" s="290"/>
      <c r="F252" s="290" t="s">
        <v>275</v>
      </c>
      <c r="G252" s="32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</row>
    <row r="253" spans="1:61" ht="18.75" x14ac:dyDescent="0.3">
      <c r="A253" s="331"/>
      <c r="B253" s="300" t="s">
        <v>274</v>
      </c>
      <c r="C253" s="393">
        <f>C4</f>
        <v>0</v>
      </c>
      <c r="D253" s="393"/>
      <c r="E253" s="290"/>
      <c r="F253" s="291" t="str">
        <f>IF(H4&lt;&gt;"",H4,"")</f>
        <v/>
      </c>
      <c r="G253" s="32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</row>
    <row r="254" spans="1:61" x14ac:dyDescent="0.25">
      <c r="A254" s="331" t="s">
        <v>279</v>
      </c>
      <c r="B254" s="290"/>
      <c r="C254" s="290"/>
      <c r="D254" s="290"/>
      <c r="E254" s="290"/>
      <c r="F254" s="290"/>
      <c r="G254" s="32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</row>
    <row r="255" spans="1:61" ht="18.75" x14ac:dyDescent="0.3">
      <c r="A255" s="331"/>
      <c r="B255" s="301">
        <f>BC522</f>
        <v>0</v>
      </c>
      <c r="C255" s="290"/>
      <c r="D255" s="290"/>
      <c r="E255" s="290"/>
      <c r="F255" s="290"/>
      <c r="G255" s="32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</row>
    <row r="256" spans="1:61" ht="15.75" thickBot="1" x14ac:dyDescent="0.3">
      <c r="A256" s="331"/>
      <c r="B256" s="290"/>
      <c r="C256" s="290"/>
      <c r="D256" s="290"/>
      <c r="E256" s="290"/>
      <c r="F256" s="290"/>
      <c r="G256" s="32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</row>
    <row r="257" spans="1:61" ht="18.75" x14ac:dyDescent="0.3">
      <c r="A257" s="332"/>
      <c r="B257" s="152" t="s">
        <v>231</v>
      </c>
      <c r="C257" s="292"/>
      <c r="D257" s="290"/>
      <c r="E257" s="180" t="s">
        <v>233</v>
      </c>
      <c r="F257" s="181"/>
      <c r="G257" s="325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</row>
    <row r="258" spans="1:61" ht="26.25" customHeight="1" x14ac:dyDescent="0.3">
      <c r="A258" s="332"/>
      <c r="B258" s="271" t="e">
        <f>VLOOKUP(B259,K94:L113,2,FALSE)</f>
        <v>#N/A</v>
      </c>
      <c r="C258" s="292"/>
      <c r="D258" s="290"/>
      <c r="E258" s="182" t="s">
        <v>234</v>
      </c>
      <c r="F258" s="261" t="e">
        <f>VLOOKUP(B260,L94:M113,2,FALSE)</f>
        <v>#N/A</v>
      </c>
      <c r="G258" s="326" t="s">
        <v>232</v>
      </c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</row>
    <row r="259" spans="1:61" x14ac:dyDescent="0.25">
      <c r="A259" s="332"/>
      <c r="B259" s="305" t="s">
        <v>90</v>
      </c>
      <c r="C259" s="292"/>
      <c r="D259" s="290"/>
      <c r="E259" s="290"/>
      <c r="F259" s="290"/>
      <c r="G259" s="32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</row>
    <row r="260" spans="1:61" x14ac:dyDescent="0.25">
      <c r="A260" s="331"/>
      <c r="B260" s="306" t="e">
        <f>B258</f>
        <v>#N/A</v>
      </c>
      <c r="C260" s="290"/>
      <c r="D260" s="290"/>
      <c r="E260" s="290"/>
      <c r="F260" s="290"/>
      <c r="G260" s="32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</row>
    <row r="261" spans="1:61" x14ac:dyDescent="0.25">
      <c r="A261" s="331" t="s">
        <v>280</v>
      </c>
      <c r="B261" s="290"/>
      <c r="C261" s="290"/>
      <c r="D261" s="290"/>
      <c r="E261" s="290"/>
      <c r="F261" s="290"/>
      <c r="G261" s="32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</row>
    <row r="262" spans="1:61" ht="18.75" x14ac:dyDescent="0.3">
      <c r="A262" s="331"/>
      <c r="B262" s="301" t="str">
        <f>IF(BC526&lt;&gt;"",BC526,"Pas de référentiel utilisé")</f>
        <v>Pas de référentiel utilisé</v>
      </c>
      <c r="C262" s="290"/>
      <c r="D262" s="290"/>
      <c r="E262" s="290"/>
      <c r="F262" s="290"/>
      <c r="G262" s="32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</row>
    <row r="263" spans="1:61" ht="18.75" x14ac:dyDescent="0.3">
      <c r="A263" s="331"/>
      <c r="B263" s="301" t="str">
        <f>IF(BC527&lt;&gt;"",BC527,"")</f>
        <v/>
      </c>
      <c r="C263" s="290"/>
      <c r="D263" s="290"/>
      <c r="E263" s="290"/>
      <c r="F263" s="290"/>
      <c r="G263" s="32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</row>
    <row r="264" spans="1:61" x14ac:dyDescent="0.25">
      <c r="A264" s="331"/>
      <c r="B264" s="290"/>
      <c r="C264" s="290"/>
      <c r="D264" s="290"/>
      <c r="E264" s="290"/>
      <c r="F264" s="290"/>
      <c r="G264" s="32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</row>
    <row r="265" spans="1:61" ht="16.5" thickBot="1" x14ac:dyDescent="0.3">
      <c r="A265" s="331"/>
      <c r="B265" s="201" t="s">
        <v>218</v>
      </c>
      <c r="C265" s="202"/>
      <c r="D265" s="203"/>
      <c r="E265" s="204"/>
      <c r="F265" s="246" t="s">
        <v>278</v>
      </c>
      <c r="G265" s="327">
        <f>BH544</f>
        <v>0</v>
      </c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</row>
    <row r="266" spans="1:61" ht="21.6" customHeight="1" x14ac:dyDescent="0.25">
      <c r="A266" s="331"/>
      <c r="B266" s="205"/>
      <c r="C266" s="394" t="s">
        <v>201</v>
      </c>
      <c r="D266" s="395"/>
      <c r="E266" s="206" t="s">
        <v>202</v>
      </c>
      <c r="F266" s="396" t="s">
        <v>263</v>
      </c>
      <c r="G266" s="397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</row>
    <row r="267" spans="1:61" ht="35.85" customHeight="1" x14ac:dyDescent="0.25">
      <c r="A267" s="333" t="s">
        <v>240</v>
      </c>
      <c r="B267" s="282" t="e">
        <f t="shared" ref="B267:C269" si="5">IF(BC541&lt;&gt;"",BC541,"")</f>
        <v>#N/A</v>
      </c>
      <c r="C267" s="398" t="str">
        <f t="shared" si="5"/>
        <v/>
      </c>
      <c r="D267" s="398"/>
      <c r="E267" s="283" t="str">
        <f>IF(BE541&lt;&gt;"",BE541,"")</f>
        <v/>
      </c>
      <c r="F267" s="399" t="str">
        <f>IF(BG541&lt;&gt;"",BG541,"")</f>
        <v/>
      </c>
      <c r="G267" s="400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</row>
    <row r="268" spans="1:61" ht="35.85" customHeight="1" x14ac:dyDescent="0.25">
      <c r="A268" s="333" t="s">
        <v>241</v>
      </c>
      <c r="B268" s="282" t="e">
        <f t="shared" si="5"/>
        <v>#N/A</v>
      </c>
      <c r="C268" s="398" t="str">
        <f t="shared" si="5"/>
        <v/>
      </c>
      <c r="D268" s="398"/>
      <c r="E268" s="283" t="str">
        <f>IF(BE542&lt;&gt;"",BE542,"")</f>
        <v/>
      </c>
      <c r="F268" s="399" t="str">
        <f>IF(BG542&lt;&gt;"",BG542,"")</f>
        <v/>
      </c>
      <c r="G268" s="400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</row>
    <row r="269" spans="1:61" ht="35.85" customHeight="1" x14ac:dyDescent="0.25">
      <c r="A269" s="333" t="s">
        <v>242</v>
      </c>
      <c r="B269" s="282" t="e">
        <f t="shared" si="5"/>
        <v>#N/A</v>
      </c>
      <c r="C269" s="398" t="str">
        <f t="shared" si="5"/>
        <v/>
      </c>
      <c r="D269" s="398"/>
      <c r="E269" s="283" t="str">
        <f>IF(BE543&lt;&gt;"",BE543,"")</f>
        <v/>
      </c>
      <c r="F269" s="399" t="str">
        <f>IF(BG543&lt;&gt;"",BG543,"")</f>
        <v/>
      </c>
      <c r="G269" s="400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</row>
    <row r="270" spans="1:61" ht="23.85" customHeight="1" thickBot="1" x14ac:dyDescent="0.3">
      <c r="A270" s="359"/>
      <c r="B270" s="335"/>
      <c r="C270" s="335"/>
      <c r="D270" s="335"/>
      <c r="E270" s="335"/>
      <c r="F270" s="335"/>
      <c r="G270" s="360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</row>
    <row r="271" spans="1:61" ht="15.75" thickTop="1" x14ac:dyDescent="0.25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</row>
    <row r="272" spans="1:61" x14ac:dyDescent="0.25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</row>
    <row r="273" spans="1:61" x14ac:dyDescent="0.25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</row>
    <row r="274" spans="1:61" x14ac:dyDescent="0.25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</row>
    <row r="275" spans="1:61" x14ac:dyDescent="0.25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</row>
    <row r="276" spans="1:61" x14ac:dyDescent="0.25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</row>
    <row r="277" spans="1:61" x14ac:dyDescent="0.25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</row>
    <row r="278" spans="1:61" x14ac:dyDescent="0.25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</row>
    <row r="279" spans="1:61" x14ac:dyDescent="0.25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</row>
    <row r="280" spans="1:61" x14ac:dyDescent="0.25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</row>
    <row r="281" spans="1:61" x14ac:dyDescent="0.25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</row>
    <row r="282" spans="1:61" x14ac:dyDescent="0.25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</row>
    <row r="283" spans="1:61" x14ac:dyDescent="0.25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</row>
    <row r="284" spans="1:61" x14ac:dyDescent="0.25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</row>
    <row r="285" spans="1:61" x14ac:dyDescent="0.25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</row>
    <row r="286" spans="1:61" x14ac:dyDescent="0.25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</row>
    <row r="287" spans="1:61" x14ac:dyDescent="0.25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</row>
    <row r="288" spans="1:61" x14ac:dyDescent="0.25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</row>
    <row r="289" spans="1:49" x14ac:dyDescent="0.25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</row>
    <row r="290" spans="1:49" x14ac:dyDescent="0.25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</row>
    <row r="291" spans="1:49" x14ac:dyDescent="0.25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</row>
    <row r="292" spans="1:49" x14ac:dyDescent="0.25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</row>
    <row r="293" spans="1:49" x14ac:dyDescent="0.25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</row>
    <row r="294" spans="1:49" x14ac:dyDescent="0.25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</row>
    <row r="295" spans="1:49" x14ac:dyDescent="0.25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</row>
    <row r="296" spans="1:49" x14ac:dyDescent="0.25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</row>
    <row r="297" spans="1:49" x14ac:dyDescent="0.25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</row>
    <row r="298" spans="1:49" x14ac:dyDescent="0.25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</row>
    <row r="299" spans="1:49" x14ac:dyDescent="0.25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</row>
    <row r="300" spans="1:49" x14ac:dyDescent="0.25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</row>
    <row r="301" spans="1:49" x14ac:dyDescent="0.25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</row>
    <row r="302" spans="1:49" x14ac:dyDescent="0.25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</row>
    <row r="303" spans="1:49" x14ac:dyDescent="0.25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</row>
    <row r="304" spans="1:49" x14ac:dyDescent="0.25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</row>
    <row r="305" spans="1:143" x14ac:dyDescent="0.25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</row>
    <row r="306" spans="1:143" x14ac:dyDescent="0.25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</row>
    <row r="307" spans="1:143" x14ac:dyDescent="0.25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BN307" s="207"/>
      <c r="BO307" s="207"/>
      <c r="BP307" s="207"/>
      <c r="BQ307" s="207"/>
      <c r="BR307" s="207"/>
      <c r="BS307" s="207"/>
      <c r="BT307" s="207"/>
      <c r="BU307" s="207"/>
      <c r="BV307" s="207"/>
      <c r="BW307" s="207"/>
    </row>
    <row r="308" spans="1:143" x14ac:dyDescent="0.25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BN308" s="207"/>
      <c r="BO308" s="207"/>
      <c r="BP308" s="207"/>
      <c r="BQ308" s="207"/>
      <c r="BR308" s="207"/>
      <c r="BS308" s="207"/>
      <c r="BT308" s="207"/>
      <c r="BU308" s="207"/>
      <c r="BV308" s="207"/>
      <c r="BW308" s="207"/>
    </row>
    <row r="309" spans="1:143" ht="30" x14ac:dyDescent="0.25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BN309" s="207"/>
      <c r="BO309" s="207"/>
      <c r="BP309" s="208" t="s">
        <v>251</v>
      </c>
      <c r="BQ309" s="207"/>
      <c r="BR309" s="207"/>
      <c r="BS309" s="207"/>
      <c r="BT309" s="207"/>
      <c r="BU309" s="207"/>
      <c r="BV309" s="207"/>
      <c r="BW309" s="207"/>
    </row>
    <row r="310" spans="1:143" x14ac:dyDescent="0.25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BN310" s="207"/>
      <c r="BO310" s="207"/>
      <c r="BP310" s="207"/>
      <c r="BQ310" s="207"/>
      <c r="BR310" s="207"/>
      <c r="BS310" s="207"/>
      <c r="BT310" s="207"/>
      <c r="BU310" s="207"/>
      <c r="BV310" s="207"/>
      <c r="BW310" s="207"/>
    </row>
    <row r="311" spans="1:143" ht="18.75" x14ac:dyDescent="0.3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BL311" s="103" t="s">
        <v>228</v>
      </c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</row>
    <row r="312" spans="1:143" x14ac:dyDescent="0.25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BP312" s="154" t="s">
        <v>217</v>
      </c>
    </row>
    <row r="313" spans="1:143" ht="18.75" x14ac:dyDescent="0.25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BG313" s="137"/>
      <c r="BH313" s="137"/>
      <c r="BI313" s="137"/>
      <c r="BJ313" s="137"/>
      <c r="BK313" s="137"/>
      <c r="BL313" s="137"/>
      <c r="BM313" s="137"/>
      <c r="BN313" s="96"/>
      <c r="BO313" s="96"/>
      <c r="BP313" s="96"/>
      <c r="BQ313" s="96"/>
      <c r="BR313" s="96"/>
      <c r="BS313" s="96"/>
      <c r="BT313" s="96"/>
      <c r="BU313" s="97"/>
      <c r="BV313" s="96"/>
      <c r="BW313" s="96"/>
      <c r="BX313" s="91" t="s">
        <v>90</v>
      </c>
      <c r="BY313" s="91" t="s">
        <v>348</v>
      </c>
      <c r="BZ313" s="91" t="s">
        <v>240</v>
      </c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</row>
    <row r="314" spans="1:143" ht="18.75" x14ac:dyDescent="0.25">
      <c r="BG314" s="137"/>
      <c r="BH314" s="137"/>
      <c r="BI314" s="137"/>
      <c r="BJ314" s="137"/>
      <c r="BK314" s="137"/>
      <c r="BL314" s="184"/>
      <c r="BM314" s="185"/>
      <c r="BN314" s="93" t="s">
        <v>220</v>
      </c>
      <c r="BO314" s="192"/>
      <c r="BP314" s="94"/>
      <c r="BQ314" s="168" t="e">
        <f>B258</f>
        <v>#N/A</v>
      </c>
      <c r="BR314" s="168"/>
      <c r="BS314" s="168"/>
      <c r="BT314" s="168"/>
      <c r="BU314" s="94"/>
      <c r="BV314" s="94"/>
      <c r="BW314" s="95"/>
      <c r="BX314" s="91" t="s">
        <v>91</v>
      </c>
      <c r="BY314" s="91" t="s">
        <v>349</v>
      </c>
      <c r="BZ314" s="91" t="s">
        <v>241</v>
      </c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</row>
    <row r="315" spans="1:143" ht="18.75" x14ac:dyDescent="0.25">
      <c r="BG315" s="137"/>
      <c r="BH315" s="137"/>
      <c r="BI315" s="137"/>
      <c r="BJ315" s="137"/>
      <c r="BK315" s="137"/>
      <c r="BL315" s="184"/>
      <c r="BM315" s="185"/>
      <c r="BN315" s="72" t="s">
        <v>222</v>
      </c>
      <c r="BO315" s="73"/>
      <c r="BP315" s="73"/>
      <c r="BQ315" s="214">
        <f>BC524</f>
        <v>0</v>
      </c>
      <c r="BR315" s="73"/>
      <c r="BS315" s="73"/>
      <c r="BT315" s="73"/>
      <c r="BU315" s="73"/>
      <c r="BV315" s="73"/>
      <c r="BW315" s="74"/>
      <c r="BX315" s="69" t="s">
        <v>91</v>
      </c>
      <c r="BY315" s="91" t="s">
        <v>350</v>
      </c>
      <c r="BZ315" s="187" t="s">
        <v>242</v>
      </c>
      <c r="CA315" s="66"/>
      <c r="CB315" s="66"/>
      <c r="CC315" s="66"/>
      <c r="CD315" s="66"/>
      <c r="CE315" s="66"/>
      <c r="CF315" s="66"/>
      <c r="CG315" s="66"/>
      <c r="CH315" s="66"/>
      <c r="CI315" s="66"/>
      <c r="CJ315" s="66"/>
      <c r="CK315" s="66"/>
      <c r="CL315" s="66"/>
      <c r="CM315" s="66"/>
      <c r="CN315" s="66"/>
      <c r="CO315" s="66"/>
      <c r="CP315" s="66"/>
      <c r="CQ315" s="66"/>
      <c r="CR315" s="66"/>
      <c r="CS315" s="66"/>
      <c r="CT315" s="66"/>
      <c r="CU315" s="66"/>
      <c r="CV315" s="66"/>
      <c r="CW315" s="66"/>
      <c r="CX315" s="66"/>
      <c r="CY315" s="66"/>
      <c r="CZ315" s="66"/>
      <c r="DA315" s="66"/>
      <c r="DB315" s="66"/>
      <c r="DC315" s="66"/>
      <c r="DD315" s="66"/>
      <c r="DE315" s="66"/>
      <c r="DF315" s="66"/>
      <c r="DG315" s="66"/>
      <c r="DH315" s="66"/>
      <c r="DI315" s="66"/>
      <c r="DJ315" s="66"/>
      <c r="DK315" s="66"/>
      <c r="DL315" s="66"/>
      <c r="DM315" s="66"/>
      <c r="DN315" s="66"/>
      <c r="DO315" s="66"/>
      <c r="DP315" s="66"/>
      <c r="DQ315" s="66"/>
      <c r="DR315" s="66"/>
      <c r="DS315" s="66"/>
      <c r="DT315" s="66"/>
      <c r="DU315" s="66"/>
      <c r="DV315" s="66"/>
      <c r="DW315" s="66"/>
      <c r="DX315" s="66"/>
      <c r="DY315" s="66"/>
      <c r="DZ315" s="66"/>
      <c r="EA315" s="66"/>
      <c r="EB315" s="66"/>
      <c r="EC315" s="66"/>
      <c r="ED315" s="66"/>
      <c r="EE315" s="66"/>
      <c r="EF315" s="66"/>
      <c r="EG315" s="66"/>
      <c r="EH315" s="66"/>
      <c r="EI315" s="66"/>
      <c r="EJ315" s="66"/>
      <c r="EK315" s="66"/>
      <c r="EL315" s="66"/>
      <c r="EM315" s="66"/>
    </row>
    <row r="316" spans="1:143" ht="18.75" x14ac:dyDescent="0.25">
      <c r="BG316" s="137"/>
      <c r="BH316" s="137"/>
      <c r="BI316" s="137"/>
      <c r="BJ316" s="137"/>
      <c r="BK316" s="137"/>
      <c r="BL316" s="184"/>
      <c r="BM316" s="185"/>
      <c r="BN316" s="193" t="s">
        <v>221</v>
      </c>
      <c r="BO316" s="194"/>
      <c r="BP316" s="194"/>
      <c r="BQ316" s="194" t="s">
        <v>463</v>
      </c>
      <c r="BR316" s="194"/>
      <c r="BS316" s="194"/>
      <c r="BT316" s="194"/>
      <c r="BU316" s="194"/>
      <c r="BV316" s="194"/>
      <c r="BW316" s="195"/>
      <c r="BX316" s="69"/>
      <c r="BY316" s="91"/>
      <c r="BZ316" s="66"/>
      <c r="CA316" s="66"/>
      <c r="CB316" s="66"/>
      <c r="CC316" s="66"/>
      <c r="CD316" s="66"/>
      <c r="CE316" s="66"/>
      <c r="CF316" s="66"/>
      <c r="CG316" s="66"/>
      <c r="CH316" s="66"/>
      <c r="CI316" s="66"/>
      <c r="CJ316" s="66"/>
      <c r="CK316" s="66"/>
      <c r="CL316" s="66"/>
      <c r="CM316" s="66"/>
      <c r="CN316" s="66"/>
      <c r="CO316" s="66"/>
      <c r="CP316" s="66"/>
      <c r="CQ316" s="66"/>
      <c r="CR316" s="66"/>
      <c r="CS316" s="66"/>
      <c r="CT316" s="66"/>
      <c r="CU316" s="66"/>
      <c r="CV316" s="66"/>
      <c r="CW316" s="66"/>
      <c r="CX316" s="66"/>
      <c r="CY316" s="66"/>
      <c r="CZ316" s="66"/>
      <c r="DA316" s="66"/>
      <c r="DB316" s="66"/>
      <c r="DC316" s="66"/>
      <c r="DD316" s="66"/>
      <c r="DE316" s="66"/>
      <c r="DF316" s="66"/>
      <c r="DG316" s="66"/>
      <c r="DH316" s="66"/>
      <c r="DI316" s="66"/>
      <c r="DJ316" s="66"/>
      <c r="DK316" s="66"/>
      <c r="DL316" s="66"/>
      <c r="DM316" s="66"/>
      <c r="DN316" s="66"/>
      <c r="DO316" s="66"/>
      <c r="DP316" s="66"/>
      <c r="DQ316" s="66"/>
      <c r="DR316" s="66"/>
      <c r="DS316" s="66"/>
      <c r="DT316" s="66"/>
      <c r="DU316" s="66"/>
      <c r="DV316" s="66"/>
      <c r="DW316" s="66"/>
      <c r="DX316" s="66"/>
      <c r="DY316" s="66"/>
      <c r="DZ316" s="66"/>
      <c r="EA316" s="66"/>
      <c r="EB316" s="66"/>
      <c r="EC316" s="66"/>
      <c r="ED316" s="66"/>
      <c r="EE316" s="66"/>
      <c r="EF316" s="66"/>
      <c r="EG316" s="66"/>
      <c r="EH316" s="66"/>
      <c r="EI316" s="66"/>
      <c r="EJ316" s="66"/>
      <c r="EK316" s="66"/>
      <c r="EL316" s="66"/>
      <c r="EM316" s="66"/>
    </row>
    <row r="317" spans="1:143" ht="8.85" customHeight="1" thickBot="1" x14ac:dyDescent="0.3">
      <c r="BG317" s="137"/>
      <c r="BH317" s="137"/>
      <c r="BI317" s="137"/>
      <c r="BJ317" s="137"/>
      <c r="BK317" s="137"/>
      <c r="BL317" s="184"/>
      <c r="BM317" s="185"/>
      <c r="BN317" s="268"/>
      <c r="BO317" s="268"/>
      <c r="BP317" s="268"/>
      <c r="BQ317" s="268"/>
      <c r="BR317" s="269"/>
      <c r="BS317" s="269"/>
      <c r="BT317" s="269"/>
      <c r="BU317" s="269"/>
      <c r="BV317" s="268"/>
      <c r="BW317" s="270"/>
      <c r="BX317" s="69"/>
      <c r="BY317" s="91"/>
      <c r="BZ317" s="66"/>
      <c r="CA317" s="66"/>
      <c r="CB317" s="66"/>
      <c r="CC317" s="66"/>
      <c r="CD317" s="66"/>
      <c r="CE317" s="66"/>
      <c r="CF317" s="66"/>
      <c r="CG317" s="66"/>
      <c r="CH317" s="66"/>
      <c r="CI317" s="66"/>
      <c r="CJ317" s="66"/>
      <c r="CK317" s="66"/>
      <c r="CL317" s="66"/>
      <c r="CM317" s="66"/>
      <c r="CN317" s="66"/>
      <c r="CO317" s="66"/>
      <c r="CP317" s="66"/>
      <c r="CQ317" s="66"/>
      <c r="CR317" s="66"/>
      <c r="CS317" s="66"/>
      <c r="CT317" s="66"/>
      <c r="CU317" s="66"/>
      <c r="CV317" s="66"/>
      <c r="CW317" s="66"/>
      <c r="CX317" s="66"/>
      <c r="CY317" s="66"/>
      <c r="CZ317" s="66"/>
      <c r="DA317" s="66"/>
      <c r="DB317" s="66"/>
      <c r="DC317" s="66"/>
      <c r="DD317" s="66"/>
      <c r="DE317" s="66"/>
      <c r="DF317" s="66"/>
      <c r="DG317" s="66"/>
      <c r="DH317" s="66"/>
      <c r="DI317" s="66"/>
      <c r="DJ317" s="66"/>
      <c r="DK317" s="66"/>
      <c r="DL317" s="66"/>
      <c r="DM317" s="66"/>
      <c r="DN317" s="66"/>
      <c r="DO317" s="66"/>
      <c r="DP317" s="66"/>
      <c r="DQ317" s="66"/>
      <c r="DR317" s="66"/>
      <c r="DS317" s="66"/>
      <c r="DT317" s="66"/>
      <c r="DU317" s="66"/>
      <c r="DV317" s="66"/>
      <c r="DW317" s="66"/>
      <c r="DX317" s="66"/>
      <c r="DY317" s="66"/>
      <c r="DZ317" s="66"/>
      <c r="EA317" s="66"/>
      <c r="EB317" s="66"/>
      <c r="EC317" s="66"/>
      <c r="ED317" s="66"/>
      <c r="EE317" s="66"/>
      <c r="EF317" s="66"/>
      <c r="EG317" s="66"/>
      <c r="EH317" s="66"/>
      <c r="EI317" s="66"/>
      <c r="EJ317" s="66"/>
      <c r="EK317" s="66"/>
      <c r="EL317" s="66"/>
      <c r="EM317" s="66"/>
    </row>
    <row r="318" spans="1:143" ht="40.5" customHeight="1" thickBot="1" x14ac:dyDescent="0.3">
      <c r="BG318" s="137"/>
      <c r="BH318" s="137"/>
      <c r="BI318" s="137"/>
      <c r="BJ318" s="137"/>
      <c r="BK318" s="137"/>
      <c r="BL318" s="186"/>
      <c r="BM318" s="185"/>
      <c r="BN318" s="262"/>
      <c r="BO318" s="262"/>
      <c r="BP318" s="262"/>
      <c r="BQ318" s="263"/>
      <c r="BR318" s="385" t="s">
        <v>285</v>
      </c>
      <c r="BS318" s="386"/>
      <c r="BT318" s="386"/>
      <c r="BU318" s="387"/>
      <c r="BV318" s="262"/>
      <c r="BW318" s="262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  <c r="CT318" s="67"/>
      <c r="CU318" s="67"/>
      <c r="CV318" s="67"/>
      <c r="CW318" s="67"/>
      <c r="CX318" s="67"/>
      <c r="CY318" s="67"/>
      <c r="CZ318" s="67"/>
      <c r="DA318" s="67"/>
      <c r="DB318" s="67"/>
      <c r="DC318" s="67"/>
      <c r="DD318" s="67"/>
      <c r="DE318" s="67"/>
      <c r="DF318" s="67"/>
      <c r="DG318" s="67"/>
      <c r="DH318" s="67"/>
      <c r="DI318" s="67"/>
      <c r="DJ318" s="67"/>
      <c r="DK318" s="67"/>
      <c r="DL318" s="67"/>
      <c r="DM318" s="67"/>
      <c r="DN318" s="67"/>
      <c r="DO318" s="67"/>
      <c r="DP318" s="67"/>
      <c r="DQ318" s="67"/>
      <c r="DR318" s="67"/>
      <c r="DS318" s="67"/>
      <c r="DT318" s="67"/>
      <c r="DU318" s="67"/>
      <c r="DV318" s="67"/>
      <c r="DW318" s="67"/>
      <c r="DX318" s="67"/>
      <c r="DY318" s="67"/>
      <c r="DZ318" s="67"/>
      <c r="EA318" s="67"/>
      <c r="EB318" s="67"/>
      <c r="EC318" s="67"/>
      <c r="ED318" s="67"/>
      <c r="EE318" s="67"/>
      <c r="EF318" s="67"/>
      <c r="EG318" s="67"/>
      <c r="EH318" s="67"/>
      <c r="EI318" s="67"/>
      <c r="EJ318" s="67"/>
      <c r="EK318" s="67"/>
      <c r="EL318" s="67"/>
      <c r="EM318" s="67"/>
    </row>
    <row r="319" spans="1:143" ht="78" customHeight="1" thickBot="1" x14ac:dyDescent="0.3">
      <c r="BG319" s="137"/>
      <c r="BH319" s="137"/>
      <c r="BI319" s="137"/>
      <c r="BJ319" s="137"/>
      <c r="BK319" s="137"/>
      <c r="BL319" s="186"/>
      <c r="BM319" s="185"/>
      <c r="BN319" s="267" t="s">
        <v>252</v>
      </c>
      <c r="BO319" s="267" t="s">
        <v>253</v>
      </c>
      <c r="BP319" s="267" t="s">
        <v>3</v>
      </c>
      <c r="BQ319" s="267" t="s">
        <v>5</v>
      </c>
      <c r="BR319" s="264" t="s">
        <v>286</v>
      </c>
      <c r="BS319" s="265" t="s">
        <v>287</v>
      </c>
      <c r="BT319" s="265" t="s">
        <v>288</v>
      </c>
      <c r="BU319" s="266" t="s">
        <v>289</v>
      </c>
      <c r="BV319" s="267" t="s">
        <v>172</v>
      </c>
      <c r="BW319" s="267" t="s">
        <v>243</v>
      </c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  <c r="DF319" s="67"/>
      <c r="DG319" s="67"/>
      <c r="DH319" s="67"/>
      <c r="DI319" s="67"/>
      <c r="DJ319" s="67"/>
      <c r="DK319" s="67"/>
      <c r="DL319" s="67"/>
      <c r="DM319" s="67"/>
      <c r="DN319" s="67"/>
      <c r="DO319" s="67"/>
      <c r="DP319" s="67"/>
      <c r="DQ319" s="67"/>
      <c r="DR319" s="67"/>
      <c r="DS319" s="67"/>
      <c r="DT319" s="67"/>
      <c r="DU319" s="67"/>
      <c r="DV319" s="67"/>
      <c r="DW319" s="67"/>
      <c r="DX319" s="67"/>
      <c r="DY319" s="67"/>
      <c r="DZ319" s="67"/>
      <c r="EA319" s="67"/>
      <c r="EB319" s="67"/>
      <c r="EC319" s="67"/>
      <c r="ED319" s="67"/>
      <c r="EE319" s="67"/>
      <c r="EF319" s="67"/>
      <c r="EG319" s="67"/>
      <c r="EH319" s="67"/>
      <c r="EI319" s="67"/>
      <c r="EJ319" s="67"/>
      <c r="EK319" s="67"/>
      <c r="EL319" s="67"/>
      <c r="EM319" s="67"/>
    </row>
    <row r="320" spans="1:143" ht="18.600000000000001" customHeight="1" x14ac:dyDescent="0.25">
      <c r="BG320" s="137"/>
      <c r="BH320" s="137"/>
      <c r="BI320" s="137"/>
      <c r="BJ320" s="137"/>
      <c r="BK320" s="137"/>
      <c r="BL320" s="85"/>
      <c r="BM320" s="85">
        <v>1</v>
      </c>
      <c r="BN320" s="272"/>
      <c r="BO320" s="273"/>
      <c r="BP320" s="273"/>
      <c r="BQ320" s="273"/>
      <c r="BR320" s="274"/>
      <c r="BS320" s="274"/>
      <c r="BT320" s="274"/>
      <c r="BU320" s="274"/>
      <c r="BV320" s="274"/>
      <c r="BW320" s="275"/>
      <c r="BX320" s="382" t="s">
        <v>403</v>
      </c>
      <c r="BY320" s="137"/>
      <c r="BZ320" s="137"/>
      <c r="CA320" s="137"/>
      <c r="CB320" s="137"/>
      <c r="CC320" s="137"/>
      <c r="CD320" s="137"/>
      <c r="CE320" s="137"/>
      <c r="CF320" s="137"/>
      <c r="CG320" s="67"/>
      <c r="CH320" s="67"/>
      <c r="CI320" s="67"/>
      <c r="CJ320" s="67"/>
      <c r="CK320" s="6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</row>
    <row r="321" spans="59:143" ht="18.75" x14ac:dyDescent="0.25">
      <c r="BG321" s="137"/>
      <c r="BH321" s="137"/>
      <c r="BI321" s="137"/>
      <c r="BJ321" s="137"/>
      <c r="BK321" s="137"/>
      <c r="BL321" s="85"/>
      <c r="BM321" s="85">
        <v>2</v>
      </c>
      <c r="BN321" s="340"/>
      <c r="BO321" s="340"/>
      <c r="BP321" s="340"/>
      <c r="BQ321" s="340"/>
      <c r="BR321" s="340"/>
      <c r="BS321" s="340"/>
      <c r="BT321" s="340"/>
      <c r="BU321" s="340"/>
      <c r="BV321" s="278"/>
      <c r="BW321" s="279"/>
      <c r="BX321" s="383"/>
      <c r="BY321" s="137"/>
      <c r="BZ321" s="137"/>
      <c r="CA321" s="137"/>
      <c r="CB321" s="361" t="str">
        <f>IF(BW321="","",BW321)</f>
        <v/>
      </c>
      <c r="CC321" s="361" t="str">
        <f>IF(BV321="","",BV321)</f>
        <v/>
      </c>
      <c r="CD321" s="137"/>
      <c r="CE321" s="137"/>
      <c r="CF321" s="137"/>
      <c r="CG321" s="67"/>
      <c r="CH321" s="67"/>
      <c r="CI321" s="67"/>
      <c r="CJ321" s="67"/>
      <c r="CK321" s="6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</row>
    <row r="322" spans="59:143" ht="18.75" x14ac:dyDescent="0.25">
      <c r="BG322" s="137"/>
      <c r="BH322" s="137"/>
      <c r="BI322" s="137"/>
      <c r="BJ322" s="137"/>
      <c r="BK322" s="137"/>
      <c r="BL322" s="85"/>
      <c r="BM322" s="85">
        <v>3</v>
      </c>
      <c r="BN322" s="340"/>
      <c r="BO322" s="340"/>
      <c r="BP322" s="340"/>
      <c r="BQ322" s="340"/>
      <c r="BR322" s="340"/>
      <c r="BS322" s="340"/>
      <c r="BT322" s="340"/>
      <c r="BU322" s="340"/>
      <c r="BV322" s="278"/>
      <c r="BW322" s="279"/>
      <c r="BX322" s="383"/>
      <c r="BY322" s="137"/>
      <c r="BZ322" s="137"/>
      <c r="CA322" s="137"/>
      <c r="CB322" s="361" t="str">
        <f t="shared" ref="CB322:CB385" si="6">IF(BW322="","",BW322)</f>
        <v/>
      </c>
      <c r="CC322" s="361" t="str">
        <f t="shared" ref="CC322:CC385" si="7">IF(BV322="","",BV322)</f>
        <v/>
      </c>
      <c r="CD322" s="137"/>
      <c r="CE322" s="137"/>
      <c r="CF322" s="137"/>
      <c r="CG322" s="67"/>
      <c r="CH322" s="67"/>
      <c r="CI322" s="67"/>
      <c r="CJ322" s="67"/>
      <c r="CK322" s="6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</row>
    <row r="323" spans="59:143" ht="18.75" x14ac:dyDescent="0.25">
      <c r="BG323" s="137"/>
      <c r="BH323" s="137"/>
      <c r="BI323" s="137"/>
      <c r="BJ323" s="137"/>
      <c r="BK323" s="137"/>
      <c r="BL323" s="85"/>
      <c r="BM323" s="85">
        <v>4</v>
      </c>
      <c r="BN323" s="340"/>
      <c r="BO323" s="340"/>
      <c r="BP323" s="340"/>
      <c r="BQ323" s="340"/>
      <c r="BR323" s="340"/>
      <c r="BS323" s="340"/>
      <c r="BT323" s="340"/>
      <c r="BU323" s="340"/>
      <c r="BV323" s="278"/>
      <c r="BW323" s="279"/>
      <c r="BX323" s="383"/>
      <c r="BY323" s="137"/>
      <c r="BZ323" s="137"/>
      <c r="CA323" s="137"/>
      <c r="CB323" s="361" t="str">
        <f t="shared" si="6"/>
        <v/>
      </c>
      <c r="CC323" s="361" t="str">
        <f t="shared" si="7"/>
        <v/>
      </c>
      <c r="CD323" s="137"/>
      <c r="CE323" s="137"/>
      <c r="CF323" s="137"/>
      <c r="CG323" s="67"/>
      <c r="CH323" s="67"/>
      <c r="CI323" s="67"/>
      <c r="CJ323" s="67"/>
      <c r="CK323" s="6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</row>
    <row r="324" spans="59:143" ht="18.75" x14ac:dyDescent="0.25">
      <c r="BG324" s="137"/>
      <c r="BH324" s="137"/>
      <c r="BI324" s="137"/>
      <c r="BJ324" s="137"/>
      <c r="BK324" s="137"/>
      <c r="BL324" s="85"/>
      <c r="BM324" s="85">
        <v>5</v>
      </c>
      <c r="BN324" s="340"/>
      <c r="BO324" s="340"/>
      <c r="BP324" s="340"/>
      <c r="BQ324" s="340"/>
      <c r="BR324" s="340"/>
      <c r="BS324" s="340"/>
      <c r="BT324" s="340"/>
      <c r="BU324" s="340"/>
      <c r="BV324" s="278"/>
      <c r="BW324" s="279"/>
      <c r="BX324" s="383"/>
      <c r="BY324" s="137"/>
      <c r="BZ324" s="137"/>
      <c r="CA324" s="137"/>
      <c r="CB324" s="361" t="str">
        <f t="shared" si="6"/>
        <v/>
      </c>
      <c r="CC324" s="361" t="str">
        <f t="shared" si="7"/>
        <v/>
      </c>
      <c r="CD324" s="137"/>
      <c r="CE324" s="137"/>
      <c r="CF324" s="137"/>
      <c r="CG324" s="67"/>
      <c r="CH324" s="67"/>
      <c r="CI324" s="67"/>
      <c r="CJ324" s="67"/>
      <c r="CK324" s="6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</row>
    <row r="325" spans="59:143" ht="18.75" x14ac:dyDescent="0.25">
      <c r="BG325" s="137"/>
      <c r="BH325" s="137"/>
      <c r="BI325" s="137"/>
      <c r="BJ325" s="137"/>
      <c r="BK325" s="137"/>
      <c r="BL325" s="85"/>
      <c r="BM325" s="85">
        <v>6</v>
      </c>
      <c r="BN325" s="340"/>
      <c r="BO325" s="340"/>
      <c r="BP325" s="340"/>
      <c r="BQ325" s="340"/>
      <c r="BR325" s="340"/>
      <c r="BS325" s="340"/>
      <c r="BT325" s="340"/>
      <c r="BU325" s="340"/>
      <c r="BV325" s="278"/>
      <c r="BW325" s="279"/>
      <c r="BX325" s="383"/>
      <c r="BY325" s="137"/>
      <c r="BZ325" s="137"/>
      <c r="CA325" s="137"/>
      <c r="CB325" s="361" t="str">
        <f t="shared" si="6"/>
        <v/>
      </c>
      <c r="CC325" s="361" t="str">
        <f t="shared" si="7"/>
        <v/>
      </c>
      <c r="CD325" s="137"/>
      <c r="CE325" s="137"/>
      <c r="CF325" s="137"/>
      <c r="CG325" s="67"/>
      <c r="CH325" s="67"/>
      <c r="CI325" s="67"/>
      <c r="CJ325" s="67"/>
      <c r="CK325" s="6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</row>
    <row r="326" spans="59:143" ht="18.75" x14ac:dyDescent="0.25">
      <c r="BG326" s="137"/>
      <c r="BH326" s="137"/>
      <c r="BI326" s="137"/>
      <c r="BJ326" s="137"/>
      <c r="BK326" s="137"/>
      <c r="BL326" s="85"/>
      <c r="BM326" s="85">
        <v>7</v>
      </c>
      <c r="BN326" s="340"/>
      <c r="BO326" s="340"/>
      <c r="BP326" s="340"/>
      <c r="BQ326" s="340"/>
      <c r="BR326" s="340"/>
      <c r="BS326" s="340"/>
      <c r="BT326" s="340"/>
      <c r="BU326" s="340"/>
      <c r="BV326" s="278"/>
      <c r="BW326" s="279"/>
      <c r="BX326" s="383"/>
      <c r="BY326" s="137"/>
      <c r="BZ326" s="137"/>
      <c r="CA326" s="137"/>
      <c r="CB326" s="361" t="str">
        <f t="shared" si="6"/>
        <v/>
      </c>
      <c r="CC326" s="361" t="str">
        <f t="shared" si="7"/>
        <v/>
      </c>
      <c r="CD326" s="137"/>
      <c r="CE326" s="137"/>
      <c r="CF326" s="137"/>
      <c r="CG326" s="67"/>
      <c r="CH326" s="67"/>
      <c r="CI326" s="67"/>
      <c r="CJ326" s="67"/>
      <c r="CK326" s="67"/>
      <c r="CL326" s="137"/>
      <c r="CM326" s="137"/>
      <c r="CN326" s="137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3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</row>
    <row r="327" spans="59:143" ht="18.75" x14ac:dyDescent="0.25">
      <c r="BG327" s="137"/>
      <c r="BH327" s="137"/>
      <c r="BI327" s="137"/>
      <c r="BJ327" s="137"/>
      <c r="BK327" s="137"/>
      <c r="BL327" s="85"/>
      <c r="BM327" s="85">
        <v>8</v>
      </c>
      <c r="BN327" s="340"/>
      <c r="BO327" s="340"/>
      <c r="BP327" s="340"/>
      <c r="BQ327" s="340"/>
      <c r="BR327" s="340"/>
      <c r="BS327" s="340"/>
      <c r="BT327" s="340"/>
      <c r="BU327" s="340"/>
      <c r="BV327" s="278"/>
      <c r="BW327" s="279"/>
      <c r="BX327" s="383"/>
      <c r="BY327" s="137"/>
      <c r="BZ327" s="137"/>
      <c r="CA327" s="137"/>
      <c r="CB327" s="361" t="str">
        <f t="shared" si="6"/>
        <v/>
      </c>
      <c r="CC327" s="361" t="str">
        <f t="shared" si="7"/>
        <v/>
      </c>
      <c r="CD327" s="137"/>
      <c r="CE327" s="137"/>
      <c r="CF327" s="137"/>
      <c r="CG327" s="67"/>
      <c r="CH327" s="67"/>
      <c r="CI327" s="67"/>
      <c r="CJ327" s="67"/>
      <c r="CK327" s="6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</row>
    <row r="328" spans="59:143" ht="18.75" x14ac:dyDescent="0.25">
      <c r="BG328" s="137"/>
      <c r="BH328" s="137"/>
      <c r="BI328" s="137"/>
      <c r="BJ328" s="137"/>
      <c r="BK328" s="137"/>
      <c r="BL328" s="85"/>
      <c r="BM328" s="85">
        <v>9</v>
      </c>
      <c r="BN328" s="340"/>
      <c r="BO328" s="340"/>
      <c r="BP328" s="340"/>
      <c r="BQ328" s="340"/>
      <c r="BR328" s="340"/>
      <c r="BS328" s="340"/>
      <c r="BT328" s="340"/>
      <c r="BU328" s="340"/>
      <c r="BV328" s="278"/>
      <c r="BW328" s="279"/>
      <c r="BX328" s="383"/>
      <c r="BY328" s="137"/>
      <c r="BZ328" s="137"/>
      <c r="CA328" s="137"/>
      <c r="CB328" s="361" t="str">
        <f t="shared" si="6"/>
        <v/>
      </c>
      <c r="CC328" s="361" t="str">
        <f t="shared" si="7"/>
        <v/>
      </c>
      <c r="CD328" s="137"/>
      <c r="CE328" s="137"/>
      <c r="CF328" s="137"/>
      <c r="CG328" s="67"/>
      <c r="CH328" s="67"/>
      <c r="CI328" s="67"/>
      <c r="CJ328" s="67"/>
      <c r="CK328" s="67"/>
      <c r="CL328" s="137"/>
      <c r="CM328" s="137"/>
      <c r="CN328" s="137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3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</row>
    <row r="329" spans="59:143" ht="18.75" x14ac:dyDescent="0.25">
      <c r="BG329" s="137"/>
      <c r="BH329" s="137"/>
      <c r="BI329" s="137"/>
      <c r="BJ329" s="137"/>
      <c r="BK329" s="137"/>
      <c r="BL329" s="85"/>
      <c r="BM329" s="85">
        <v>10</v>
      </c>
      <c r="BN329" s="340"/>
      <c r="BO329" s="340"/>
      <c r="BP329" s="340"/>
      <c r="BQ329" s="340"/>
      <c r="BR329" s="340"/>
      <c r="BS329" s="340"/>
      <c r="BT329" s="340"/>
      <c r="BU329" s="340"/>
      <c r="BV329" s="278"/>
      <c r="BW329" s="279"/>
      <c r="BX329" s="383"/>
      <c r="BY329" s="137"/>
      <c r="BZ329" s="137"/>
      <c r="CA329" s="137"/>
      <c r="CB329" s="361" t="str">
        <f t="shared" si="6"/>
        <v/>
      </c>
      <c r="CC329" s="361" t="str">
        <f t="shared" si="7"/>
        <v/>
      </c>
      <c r="CD329" s="137"/>
      <c r="CE329" s="137"/>
      <c r="CF329" s="137"/>
      <c r="CG329" s="67"/>
      <c r="CH329" s="67"/>
      <c r="CI329" s="67"/>
      <c r="CJ329" s="67"/>
      <c r="CK329" s="6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</row>
    <row r="330" spans="59:143" ht="18.75" x14ac:dyDescent="0.25">
      <c r="BG330" s="137"/>
      <c r="BH330" s="137"/>
      <c r="BI330" s="137"/>
      <c r="BJ330" s="137"/>
      <c r="BK330" s="137"/>
      <c r="BL330" s="85"/>
      <c r="BM330" s="85">
        <v>11</v>
      </c>
      <c r="BN330" s="340"/>
      <c r="BO330" s="340"/>
      <c r="BP330" s="340"/>
      <c r="BQ330" s="340"/>
      <c r="BR330" s="340"/>
      <c r="BS330" s="340"/>
      <c r="BT330" s="340"/>
      <c r="BU330" s="340"/>
      <c r="BV330" s="278"/>
      <c r="BW330" s="279"/>
      <c r="BX330" s="383"/>
      <c r="BY330" s="137"/>
      <c r="BZ330" s="137"/>
      <c r="CA330" s="137"/>
      <c r="CB330" s="361" t="str">
        <f t="shared" si="6"/>
        <v/>
      </c>
      <c r="CC330" s="361" t="str">
        <f t="shared" si="7"/>
        <v/>
      </c>
      <c r="CD330" s="137"/>
      <c r="CE330" s="137"/>
      <c r="CF330" s="137"/>
      <c r="CG330" s="67"/>
      <c r="CH330" s="67"/>
      <c r="CI330" s="67"/>
      <c r="CJ330" s="67"/>
      <c r="CK330" s="6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</row>
    <row r="331" spans="59:143" ht="18.75" x14ac:dyDescent="0.25">
      <c r="BG331" s="137"/>
      <c r="BH331" s="137"/>
      <c r="BI331" s="137"/>
      <c r="BJ331" s="137"/>
      <c r="BK331" s="137"/>
      <c r="BL331" s="85"/>
      <c r="BM331" s="85">
        <v>12</v>
      </c>
      <c r="BN331" s="340"/>
      <c r="BO331" s="340"/>
      <c r="BP331" s="340"/>
      <c r="BQ331" s="340"/>
      <c r="BR331" s="340"/>
      <c r="BS331" s="340"/>
      <c r="BT331" s="340"/>
      <c r="BU331" s="340"/>
      <c r="BV331" s="278"/>
      <c r="BW331" s="279"/>
      <c r="BX331" s="383"/>
      <c r="BY331" s="137"/>
      <c r="BZ331" s="137"/>
      <c r="CA331" s="137"/>
      <c r="CB331" s="361" t="str">
        <f t="shared" si="6"/>
        <v/>
      </c>
      <c r="CC331" s="361" t="str">
        <f t="shared" si="7"/>
        <v/>
      </c>
      <c r="CD331" s="137"/>
      <c r="CE331" s="137"/>
      <c r="CF331" s="137"/>
      <c r="CG331" s="67"/>
      <c r="CH331" s="67"/>
      <c r="CI331" s="67"/>
      <c r="CJ331" s="67"/>
      <c r="CK331" s="6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</row>
    <row r="332" spans="59:143" ht="18.75" x14ac:dyDescent="0.25">
      <c r="BG332" s="137"/>
      <c r="BH332" s="137"/>
      <c r="BI332" s="137"/>
      <c r="BJ332" s="137"/>
      <c r="BK332" s="137"/>
      <c r="BL332" s="85"/>
      <c r="BM332" s="85">
        <v>13</v>
      </c>
      <c r="BN332" s="340"/>
      <c r="BO332" s="340"/>
      <c r="BP332" s="340"/>
      <c r="BQ332" s="340"/>
      <c r="BR332" s="340"/>
      <c r="BS332" s="340"/>
      <c r="BT332" s="340"/>
      <c r="BU332" s="340"/>
      <c r="BV332" s="278"/>
      <c r="BW332" s="279"/>
      <c r="BX332" s="383"/>
      <c r="BY332" s="137"/>
      <c r="BZ332" s="137"/>
      <c r="CA332" s="137"/>
      <c r="CB332" s="361" t="str">
        <f t="shared" si="6"/>
        <v/>
      </c>
      <c r="CC332" s="361" t="str">
        <f t="shared" si="7"/>
        <v/>
      </c>
      <c r="CD332" s="137"/>
      <c r="CE332" s="137"/>
      <c r="CF332" s="137"/>
      <c r="CG332" s="67"/>
      <c r="CH332" s="67"/>
      <c r="CI332" s="67"/>
      <c r="CJ332" s="67"/>
      <c r="CK332" s="6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</row>
    <row r="333" spans="59:143" ht="18.75" x14ac:dyDescent="0.25">
      <c r="BG333" s="137"/>
      <c r="BH333" s="137"/>
      <c r="BI333" s="137"/>
      <c r="BJ333" s="137"/>
      <c r="BK333" s="137"/>
      <c r="BL333" s="85"/>
      <c r="BM333" s="85">
        <v>14</v>
      </c>
      <c r="BN333" s="340"/>
      <c r="BO333" s="340"/>
      <c r="BP333" s="340"/>
      <c r="BQ333" s="340"/>
      <c r="BR333" s="340"/>
      <c r="BS333" s="340"/>
      <c r="BT333" s="340"/>
      <c r="BU333" s="340"/>
      <c r="BV333" s="278"/>
      <c r="BW333" s="279"/>
      <c r="BX333" s="383"/>
      <c r="BY333" s="137"/>
      <c r="BZ333" s="137"/>
      <c r="CA333" s="137"/>
      <c r="CB333" s="361" t="str">
        <f t="shared" si="6"/>
        <v/>
      </c>
      <c r="CC333" s="361" t="str">
        <f t="shared" si="7"/>
        <v/>
      </c>
      <c r="CD333" s="137"/>
      <c r="CE333" s="137"/>
      <c r="CF333" s="137"/>
      <c r="CG333" s="67"/>
      <c r="CH333" s="67"/>
      <c r="CI333" s="67"/>
      <c r="CJ333" s="67"/>
      <c r="CK333" s="6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</row>
    <row r="334" spans="59:143" ht="18.75" x14ac:dyDescent="0.25">
      <c r="BG334" s="137"/>
      <c r="BH334" s="137"/>
      <c r="BI334" s="137"/>
      <c r="BJ334" s="137"/>
      <c r="BK334" s="137"/>
      <c r="BL334" s="85"/>
      <c r="BM334" s="85">
        <v>15</v>
      </c>
      <c r="BN334" s="340"/>
      <c r="BO334" s="340"/>
      <c r="BP334" s="340"/>
      <c r="BQ334" s="340"/>
      <c r="BR334" s="340"/>
      <c r="BS334" s="340"/>
      <c r="BT334" s="340"/>
      <c r="BU334" s="340"/>
      <c r="BV334" s="278"/>
      <c r="BW334" s="279"/>
      <c r="BX334" s="383"/>
      <c r="BY334" s="137"/>
      <c r="BZ334" s="137"/>
      <c r="CA334" s="137"/>
      <c r="CB334" s="361" t="str">
        <f t="shared" si="6"/>
        <v/>
      </c>
      <c r="CC334" s="361" t="str">
        <f t="shared" si="7"/>
        <v/>
      </c>
      <c r="CD334" s="137"/>
      <c r="CE334" s="137"/>
      <c r="CF334" s="137"/>
      <c r="CG334" s="67"/>
      <c r="CH334" s="67"/>
      <c r="CI334" s="67"/>
      <c r="CJ334" s="67"/>
      <c r="CK334" s="6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</row>
    <row r="335" spans="59:143" ht="18.75" x14ac:dyDescent="0.25">
      <c r="BG335" s="137"/>
      <c r="BH335" s="137"/>
      <c r="BI335" s="137"/>
      <c r="BJ335" s="137"/>
      <c r="BK335" s="137"/>
      <c r="BL335" s="85"/>
      <c r="BM335" s="85">
        <v>16</v>
      </c>
      <c r="BN335" s="340"/>
      <c r="BO335" s="340"/>
      <c r="BP335" s="340"/>
      <c r="BQ335" s="340"/>
      <c r="BR335" s="340"/>
      <c r="BS335" s="340"/>
      <c r="BT335" s="340"/>
      <c r="BU335" s="340"/>
      <c r="BV335" s="278"/>
      <c r="BW335" s="279"/>
      <c r="BX335" s="383"/>
      <c r="BY335" s="137"/>
      <c r="BZ335" s="137"/>
      <c r="CA335" s="137"/>
      <c r="CB335" s="361" t="str">
        <f t="shared" si="6"/>
        <v/>
      </c>
      <c r="CC335" s="361" t="str">
        <f t="shared" si="7"/>
        <v/>
      </c>
      <c r="CD335" s="137"/>
      <c r="CE335" s="137"/>
      <c r="CF335" s="137"/>
      <c r="CG335" s="67"/>
      <c r="CH335" s="67"/>
      <c r="CI335" s="67"/>
      <c r="CJ335" s="67"/>
      <c r="CK335" s="6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</row>
    <row r="336" spans="59:143" ht="18.75" x14ac:dyDescent="0.25">
      <c r="BG336" s="137"/>
      <c r="BH336" s="137"/>
      <c r="BI336" s="137"/>
      <c r="BJ336" s="137"/>
      <c r="BK336" s="137"/>
      <c r="BL336" s="85"/>
      <c r="BM336" s="85">
        <v>17</v>
      </c>
      <c r="BN336" s="340"/>
      <c r="BO336" s="340"/>
      <c r="BP336" s="340"/>
      <c r="BQ336" s="340"/>
      <c r="BR336" s="340"/>
      <c r="BS336" s="340"/>
      <c r="BT336" s="340"/>
      <c r="BU336" s="340"/>
      <c r="BV336" s="278"/>
      <c r="BW336" s="279"/>
      <c r="BX336" s="383"/>
      <c r="BY336" s="137"/>
      <c r="BZ336" s="137"/>
      <c r="CA336" s="137"/>
      <c r="CB336" s="361" t="str">
        <f t="shared" si="6"/>
        <v/>
      </c>
      <c r="CC336" s="361" t="str">
        <f t="shared" si="7"/>
        <v/>
      </c>
      <c r="CD336" s="137"/>
      <c r="CE336" s="137"/>
      <c r="CF336" s="137"/>
      <c r="CG336" s="67"/>
      <c r="CH336" s="67"/>
      <c r="CI336" s="67"/>
      <c r="CJ336" s="67"/>
      <c r="CK336" s="6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</row>
    <row r="337" spans="59:143" ht="18.75" x14ac:dyDescent="0.25">
      <c r="BG337" s="137"/>
      <c r="BH337" s="137"/>
      <c r="BI337" s="137"/>
      <c r="BJ337" s="137"/>
      <c r="BK337" s="137"/>
      <c r="BL337" s="85"/>
      <c r="BM337" s="85">
        <v>18</v>
      </c>
      <c r="BN337" s="340"/>
      <c r="BO337" s="340"/>
      <c r="BP337" s="340"/>
      <c r="BQ337" s="340"/>
      <c r="BR337" s="340"/>
      <c r="BS337" s="340"/>
      <c r="BT337" s="340"/>
      <c r="BU337" s="340"/>
      <c r="BV337" s="278"/>
      <c r="BW337" s="279"/>
      <c r="BX337" s="383"/>
      <c r="BY337" s="137"/>
      <c r="BZ337" s="137"/>
      <c r="CA337" s="137"/>
      <c r="CB337" s="361" t="str">
        <f t="shared" si="6"/>
        <v/>
      </c>
      <c r="CC337" s="361" t="str">
        <f t="shared" si="7"/>
        <v/>
      </c>
      <c r="CD337" s="137"/>
      <c r="CE337" s="137"/>
      <c r="CF337" s="137"/>
      <c r="CG337" s="67"/>
      <c r="CH337" s="67"/>
      <c r="CI337" s="67"/>
      <c r="CJ337" s="67"/>
      <c r="CK337" s="6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</row>
    <row r="338" spans="59:143" ht="18.75" x14ac:dyDescent="0.25">
      <c r="BG338" s="137"/>
      <c r="BH338" s="137"/>
      <c r="BI338" s="137"/>
      <c r="BJ338" s="137"/>
      <c r="BK338" s="137"/>
      <c r="BL338" s="85"/>
      <c r="BM338" s="85">
        <v>19</v>
      </c>
      <c r="BN338" s="340"/>
      <c r="BO338" s="340"/>
      <c r="BP338" s="340"/>
      <c r="BQ338" s="340"/>
      <c r="BR338" s="340"/>
      <c r="BS338" s="340"/>
      <c r="BT338" s="340"/>
      <c r="BU338" s="340"/>
      <c r="BV338" s="278"/>
      <c r="BW338" s="279"/>
      <c r="BX338" s="383"/>
      <c r="BY338" s="137"/>
      <c r="BZ338" s="137"/>
      <c r="CA338" s="137"/>
      <c r="CB338" s="361" t="str">
        <f t="shared" si="6"/>
        <v/>
      </c>
      <c r="CC338" s="361" t="str">
        <f t="shared" si="7"/>
        <v/>
      </c>
      <c r="CD338" s="137"/>
      <c r="CE338" s="137"/>
      <c r="CF338" s="137"/>
      <c r="CG338" s="67"/>
      <c r="CH338" s="67"/>
      <c r="CI338" s="67"/>
      <c r="CJ338" s="67"/>
      <c r="CK338" s="6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</row>
    <row r="339" spans="59:143" ht="18.75" x14ac:dyDescent="0.25">
      <c r="BG339" s="137"/>
      <c r="BH339" s="137"/>
      <c r="BI339" s="137"/>
      <c r="BJ339" s="137"/>
      <c r="BK339" s="137"/>
      <c r="BL339" s="85"/>
      <c r="BM339" s="85">
        <v>20</v>
      </c>
      <c r="BN339" s="340"/>
      <c r="BO339" s="340"/>
      <c r="BP339" s="340"/>
      <c r="BQ339" s="340"/>
      <c r="BR339" s="340"/>
      <c r="BS339" s="340"/>
      <c r="BT339" s="340"/>
      <c r="BU339" s="340"/>
      <c r="BV339" s="278"/>
      <c r="BW339" s="279"/>
      <c r="BX339" s="383"/>
      <c r="BY339" s="137"/>
      <c r="BZ339" s="137"/>
      <c r="CA339" s="137"/>
      <c r="CB339" s="361" t="str">
        <f t="shared" si="6"/>
        <v/>
      </c>
      <c r="CC339" s="361" t="str">
        <f t="shared" si="7"/>
        <v/>
      </c>
      <c r="CD339" s="137"/>
      <c r="CE339" s="137"/>
      <c r="CF339" s="137"/>
      <c r="CG339" s="67"/>
      <c r="CH339" s="67"/>
      <c r="CI339" s="67"/>
      <c r="CJ339" s="67"/>
      <c r="CK339" s="6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</row>
    <row r="340" spans="59:143" ht="18.75" x14ac:dyDescent="0.25">
      <c r="BG340" s="137"/>
      <c r="BH340" s="137"/>
      <c r="BI340" s="137"/>
      <c r="BJ340" s="137"/>
      <c r="BK340" s="137"/>
      <c r="BL340" s="85"/>
      <c r="BM340" s="85">
        <v>21</v>
      </c>
      <c r="BN340" s="340"/>
      <c r="BO340" s="340"/>
      <c r="BP340" s="340"/>
      <c r="BQ340" s="340"/>
      <c r="BR340" s="340"/>
      <c r="BS340" s="340"/>
      <c r="BT340" s="340"/>
      <c r="BU340" s="340"/>
      <c r="BV340" s="278"/>
      <c r="BW340" s="279"/>
      <c r="BX340" s="383"/>
      <c r="BY340" s="137"/>
      <c r="BZ340" s="137"/>
      <c r="CA340" s="137"/>
      <c r="CB340" s="361" t="str">
        <f t="shared" si="6"/>
        <v/>
      </c>
      <c r="CC340" s="361" t="str">
        <f t="shared" si="7"/>
        <v/>
      </c>
      <c r="CD340" s="137"/>
      <c r="CE340" s="137"/>
      <c r="CF340" s="137"/>
      <c r="CG340" s="67"/>
      <c r="CH340" s="67"/>
      <c r="CI340" s="67"/>
      <c r="CJ340" s="67"/>
      <c r="CK340" s="6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</row>
    <row r="341" spans="59:143" ht="18.75" x14ac:dyDescent="0.25">
      <c r="BG341" s="137"/>
      <c r="BH341" s="137"/>
      <c r="BI341" s="137"/>
      <c r="BJ341" s="137"/>
      <c r="BK341" s="137"/>
      <c r="BL341" s="85"/>
      <c r="BM341" s="85">
        <v>22</v>
      </c>
      <c r="BN341" s="340"/>
      <c r="BO341" s="340"/>
      <c r="BP341" s="340"/>
      <c r="BQ341" s="340"/>
      <c r="BR341" s="340"/>
      <c r="BS341" s="340"/>
      <c r="BT341" s="340"/>
      <c r="BU341" s="340"/>
      <c r="BV341" s="278"/>
      <c r="BW341" s="279"/>
      <c r="BX341" s="383"/>
      <c r="BY341" s="137"/>
      <c r="BZ341" s="137"/>
      <c r="CA341" s="137"/>
      <c r="CB341" s="361" t="str">
        <f t="shared" si="6"/>
        <v/>
      </c>
      <c r="CC341" s="361" t="str">
        <f t="shared" si="7"/>
        <v/>
      </c>
      <c r="CD341" s="137"/>
      <c r="CE341" s="137"/>
      <c r="CF341" s="137"/>
      <c r="CG341" s="67"/>
      <c r="CH341" s="67"/>
      <c r="CI341" s="67"/>
      <c r="CJ341" s="67"/>
      <c r="CK341" s="6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</row>
    <row r="342" spans="59:143" ht="18.75" x14ac:dyDescent="0.25">
      <c r="BG342" s="137"/>
      <c r="BH342" s="137"/>
      <c r="BI342" s="137"/>
      <c r="BJ342" s="137"/>
      <c r="BK342" s="137"/>
      <c r="BL342" s="85"/>
      <c r="BM342" s="85">
        <v>23</v>
      </c>
      <c r="BN342" s="340"/>
      <c r="BO342" s="340"/>
      <c r="BP342" s="340"/>
      <c r="BQ342" s="340"/>
      <c r="BR342" s="340"/>
      <c r="BS342" s="340"/>
      <c r="BT342" s="340"/>
      <c r="BU342" s="340"/>
      <c r="BV342" s="278"/>
      <c r="BW342" s="279"/>
      <c r="BX342" s="383"/>
      <c r="BY342" s="137"/>
      <c r="BZ342" s="137"/>
      <c r="CA342" s="137"/>
      <c r="CB342" s="361" t="str">
        <f t="shared" si="6"/>
        <v/>
      </c>
      <c r="CC342" s="361" t="str">
        <f t="shared" si="7"/>
        <v/>
      </c>
      <c r="CD342" s="137"/>
      <c r="CE342" s="137"/>
      <c r="CF342" s="137"/>
      <c r="CG342" s="67"/>
      <c r="CH342" s="67"/>
      <c r="CI342" s="67"/>
      <c r="CJ342" s="67"/>
      <c r="CK342" s="6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</row>
    <row r="343" spans="59:143" ht="18.75" x14ac:dyDescent="0.25">
      <c r="BG343" s="137"/>
      <c r="BH343" s="137"/>
      <c r="BI343" s="137"/>
      <c r="BJ343" s="137"/>
      <c r="BK343" s="137"/>
      <c r="BL343" s="85"/>
      <c r="BM343" s="85">
        <v>24</v>
      </c>
      <c r="BN343" s="340"/>
      <c r="BO343" s="340"/>
      <c r="BP343" s="340"/>
      <c r="BQ343" s="340"/>
      <c r="BR343" s="340"/>
      <c r="BS343" s="340"/>
      <c r="BT343" s="340"/>
      <c r="BU343" s="340"/>
      <c r="BV343" s="278"/>
      <c r="BW343" s="279"/>
      <c r="BX343" s="383"/>
      <c r="BY343" s="137"/>
      <c r="BZ343" s="137"/>
      <c r="CA343" s="137"/>
      <c r="CB343" s="361" t="str">
        <f t="shared" si="6"/>
        <v/>
      </c>
      <c r="CC343" s="361" t="str">
        <f t="shared" si="7"/>
        <v/>
      </c>
      <c r="CD343" s="137"/>
      <c r="CE343" s="137"/>
      <c r="CF343" s="137"/>
      <c r="CG343" s="67"/>
      <c r="CH343" s="67"/>
      <c r="CI343" s="67"/>
      <c r="CJ343" s="67"/>
      <c r="CK343" s="67"/>
      <c r="CL343" s="137"/>
      <c r="CM343" s="137"/>
      <c r="CN343" s="137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3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</row>
    <row r="344" spans="59:143" ht="18.75" x14ac:dyDescent="0.25">
      <c r="BG344" s="137"/>
      <c r="BH344" s="137"/>
      <c r="BI344" s="137"/>
      <c r="BJ344" s="137"/>
      <c r="BK344" s="137"/>
      <c r="BL344" s="85"/>
      <c r="BM344" s="85">
        <v>25</v>
      </c>
      <c r="BN344" s="340"/>
      <c r="BO344" s="340"/>
      <c r="BP344" s="340"/>
      <c r="BQ344" s="340"/>
      <c r="BR344" s="340"/>
      <c r="BS344" s="340"/>
      <c r="BT344" s="340"/>
      <c r="BU344" s="340"/>
      <c r="BV344" s="278"/>
      <c r="BW344" s="279"/>
      <c r="BX344" s="383"/>
      <c r="BY344" s="137"/>
      <c r="BZ344" s="137"/>
      <c r="CA344" s="137"/>
      <c r="CB344" s="361" t="str">
        <f t="shared" si="6"/>
        <v/>
      </c>
      <c r="CC344" s="361" t="str">
        <f t="shared" si="7"/>
        <v/>
      </c>
      <c r="CD344" s="137"/>
      <c r="CE344" s="137"/>
      <c r="CF344" s="137"/>
      <c r="CG344" s="67"/>
      <c r="CH344" s="67"/>
      <c r="CI344" s="67"/>
      <c r="CJ344" s="67"/>
      <c r="CK344" s="67"/>
      <c r="CL344" s="137"/>
      <c r="CM344" s="137"/>
      <c r="CN344" s="137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3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</row>
    <row r="345" spans="59:143" ht="18.75" x14ac:dyDescent="0.25">
      <c r="BG345" s="137"/>
      <c r="BH345" s="137"/>
      <c r="BI345" s="137"/>
      <c r="BJ345" s="137"/>
      <c r="BK345" s="137"/>
      <c r="BL345" s="85"/>
      <c r="BM345" s="85">
        <v>26</v>
      </c>
      <c r="BN345" s="340"/>
      <c r="BO345" s="340"/>
      <c r="BP345" s="340"/>
      <c r="BQ345" s="340"/>
      <c r="BR345" s="340"/>
      <c r="BS345" s="340"/>
      <c r="BT345" s="340"/>
      <c r="BU345" s="340"/>
      <c r="BV345" s="278"/>
      <c r="BW345" s="279"/>
      <c r="BX345" s="383"/>
      <c r="BY345" s="137"/>
      <c r="BZ345" s="137"/>
      <c r="CA345" s="137"/>
      <c r="CB345" s="361" t="str">
        <f t="shared" si="6"/>
        <v/>
      </c>
      <c r="CC345" s="361" t="str">
        <f t="shared" si="7"/>
        <v/>
      </c>
      <c r="CD345" s="137"/>
      <c r="CE345" s="137"/>
      <c r="CF345" s="137"/>
      <c r="CG345" s="67"/>
      <c r="CH345" s="67"/>
      <c r="CI345" s="67"/>
      <c r="CJ345" s="67"/>
      <c r="CK345" s="6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</row>
    <row r="346" spans="59:143" ht="18.75" x14ac:dyDescent="0.25">
      <c r="BG346" s="137"/>
      <c r="BH346" s="137"/>
      <c r="BI346" s="137"/>
      <c r="BJ346" s="137"/>
      <c r="BK346" s="137"/>
      <c r="BL346" s="85"/>
      <c r="BM346" s="85">
        <v>27</v>
      </c>
      <c r="BN346" s="340"/>
      <c r="BO346" s="340"/>
      <c r="BP346" s="340"/>
      <c r="BQ346" s="340"/>
      <c r="BR346" s="340"/>
      <c r="BS346" s="340"/>
      <c r="BT346" s="340"/>
      <c r="BU346" s="340"/>
      <c r="BV346" s="278"/>
      <c r="BW346" s="279"/>
      <c r="BX346" s="383"/>
      <c r="BY346" s="137"/>
      <c r="BZ346" s="137"/>
      <c r="CA346" s="137"/>
      <c r="CB346" s="361" t="str">
        <f t="shared" si="6"/>
        <v/>
      </c>
      <c r="CC346" s="361" t="str">
        <f t="shared" si="7"/>
        <v/>
      </c>
      <c r="CD346" s="137"/>
      <c r="CE346" s="137"/>
      <c r="CF346" s="137"/>
      <c r="CG346" s="67"/>
      <c r="CH346" s="67"/>
      <c r="CI346" s="67"/>
      <c r="CJ346" s="67"/>
      <c r="CK346" s="6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</row>
    <row r="347" spans="59:143" ht="18.75" x14ac:dyDescent="0.25">
      <c r="BG347" s="137"/>
      <c r="BH347" s="137"/>
      <c r="BI347" s="137"/>
      <c r="BJ347" s="137"/>
      <c r="BK347" s="137"/>
      <c r="BL347" s="85"/>
      <c r="BM347" s="85">
        <v>28</v>
      </c>
      <c r="BN347" s="340"/>
      <c r="BO347" s="340"/>
      <c r="BP347" s="340"/>
      <c r="BQ347" s="340"/>
      <c r="BR347" s="340"/>
      <c r="BS347" s="340"/>
      <c r="BT347" s="340"/>
      <c r="BU347" s="340"/>
      <c r="BV347" s="278"/>
      <c r="BW347" s="279"/>
      <c r="BX347" s="383"/>
      <c r="BY347" s="137"/>
      <c r="BZ347" s="137"/>
      <c r="CA347" s="137"/>
      <c r="CB347" s="361" t="str">
        <f t="shared" si="6"/>
        <v/>
      </c>
      <c r="CC347" s="361" t="str">
        <f t="shared" si="7"/>
        <v/>
      </c>
      <c r="CD347" s="137"/>
      <c r="CE347" s="137"/>
      <c r="CF347" s="137"/>
      <c r="CG347" s="67"/>
      <c r="CH347" s="67"/>
      <c r="CI347" s="67"/>
      <c r="CJ347" s="67"/>
      <c r="CK347" s="6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</row>
    <row r="348" spans="59:143" ht="18.75" x14ac:dyDescent="0.25">
      <c r="BG348" s="137"/>
      <c r="BH348" s="137"/>
      <c r="BI348" s="137"/>
      <c r="BJ348" s="137"/>
      <c r="BK348" s="137"/>
      <c r="BL348" s="85"/>
      <c r="BM348" s="85">
        <v>29</v>
      </c>
      <c r="BN348" s="340"/>
      <c r="BO348" s="340"/>
      <c r="BP348" s="340"/>
      <c r="BQ348" s="340"/>
      <c r="BR348" s="340"/>
      <c r="BS348" s="340"/>
      <c r="BT348" s="340"/>
      <c r="BU348" s="340"/>
      <c r="BV348" s="278"/>
      <c r="BW348" s="279"/>
      <c r="BX348" s="383"/>
      <c r="BY348" s="137"/>
      <c r="BZ348" s="137"/>
      <c r="CA348" s="137"/>
      <c r="CB348" s="361" t="str">
        <f t="shared" si="6"/>
        <v/>
      </c>
      <c r="CC348" s="361" t="str">
        <f t="shared" si="7"/>
        <v/>
      </c>
      <c r="CD348" s="137"/>
      <c r="CE348" s="137"/>
      <c r="CF348" s="137"/>
      <c r="CG348" s="67"/>
      <c r="CH348" s="67"/>
      <c r="CI348" s="67"/>
      <c r="CJ348" s="67"/>
      <c r="CK348" s="67"/>
      <c r="CL348" s="137"/>
      <c r="CM348" s="137"/>
      <c r="CN348" s="137"/>
      <c r="CO348" s="137"/>
      <c r="CP348" s="137"/>
      <c r="CQ348" s="137"/>
      <c r="CR348" s="137"/>
      <c r="CS348" s="137"/>
      <c r="CT348" s="137"/>
      <c r="CU348" s="137"/>
      <c r="CV348" s="137"/>
      <c r="CW348" s="137"/>
      <c r="CX348" s="13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</row>
    <row r="349" spans="59:143" ht="18.75" x14ac:dyDescent="0.25">
      <c r="BG349" s="137"/>
      <c r="BH349" s="137"/>
      <c r="BI349" s="137"/>
      <c r="BJ349" s="137"/>
      <c r="BK349" s="137"/>
      <c r="BL349" s="85"/>
      <c r="BM349" s="85">
        <v>30</v>
      </c>
      <c r="BN349" s="340"/>
      <c r="BO349" s="340"/>
      <c r="BP349" s="340"/>
      <c r="BQ349" s="340"/>
      <c r="BR349" s="340"/>
      <c r="BS349" s="340"/>
      <c r="BT349" s="340"/>
      <c r="BU349" s="340"/>
      <c r="BV349" s="278"/>
      <c r="BW349" s="279"/>
      <c r="BX349" s="383"/>
      <c r="BY349" s="137"/>
      <c r="BZ349" s="137"/>
      <c r="CA349" s="137"/>
      <c r="CB349" s="361" t="str">
        <f t="shared" si="6"/>
        <v/>
      </c>
      <c r="CC349" s="361" t="str">
        <f t="shared" si="7"/>
        <v/>
      </c>
      <c r="CD349" s="137"/>
      <c r="CE349" s="137"/>
      <c r="CF349" s="137"/>
      <c r="CG349" s="67"/>
      <c r="CH349" s="67"/>
      <c r="CI349" s="67"/>
      <c r="CJ349" s="67"/>
      <c r="CK349" s="6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</row>
    <row r="350" spans="59:143" ht="18.75" x14ac:dyDescent="0.25">
      <c r="BG350" s="137"/>
      <c r="BH350" s="137"/>
      <c r="BI350" s="137"/>
      <c r="BJ350" s="137"/>
      <c r="BK350" s="137"/>
      <c r="BL350" s="85"/>
      <c r="BM350" s="85">
        <v>31</v>
      </c>
      <c r="BN350" s="340"/>
      <c r="BO350" s="340"/>
      <c r="BP350" s="340"/>
      <c r="BQ350" s="340"/>
      <c r="BR350" s="340"/>
      <c r="BS350" s="340"/>
      <c r="BT350" s="340"/>
      <c r="BU350" s="340"/>
      <c r="BV350" s="278"/>
      <c r="BW350" s="279"/>
      <c r="BX350" s="383"/>
      <c r="BY350" s="137"/>
      <c r="BZ350" s="137"/>
      <c r="CA350" s="137"/>
      <c r="CB350" s="361" t="str">
        <f t="shared" si="6"/>
        <v/>
      </c>
      <c r="CC350" s="361" t="str">
        <f t="shared" si="7"/>
        <v/>
      </c>
      <c r="CD350" s="137"/>
      <c r="CE350" s="137"/>
      <c r="CF350" s="137"/>
      <c r="CG350" s="67"/>
      <c r="CH350" s="67"/>
      <c r="CI350" s="67"/>
      <c r="CJ350" s="67"/>
      <c r="CK350" s="6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</row>
    <row r="351" spans="59:143" ht="18.75" x14ac:dyDescent="0.25">
      <c r="BG351" s="137"/>
      <c r="BH351" s="137"/>
      <c r="BI351" s="137"/>
      <c r="BJ351" s="137"/>
      <c r="BK351" s="137"/>
      <c r="BL351" s="85"/>
      <c r="BM351" s="85">
        <v>32</v>
      </c>
      <c r="BN351" s="340"/>
      <c r="BO351" s="340"/>
      <c r="BP351" s="340"/>
      <c r="BQ351" s="340"/>
      <c r="BR351" s="340"/>
      <c r="BS351" s="340"/>
      <c r="BT351" s="340"/>
      <c r="BU351" s="340"/>
      <c r="BV351" s="278"/>
      <c r="BW351" s="279"/>
      <c r="BX351" s="383"/>
      <c r="BY351" s="137"/>
      <c r="BZ351" s="137"/>
      <c r="CA351" s="137"/>
      <c r="CB351" s="361" t="str">
        <f t="shared" si="6"/>
        <v/>
      </c>
      <c r="CC351" s="361" t="str">
        <f t="shared" si="7"/>
        <v/>
      </c>
      <c r="CD351" s="137"/>
      <c r="CE351" s="137"/>
      <c r="CF351" s="137"/>
      <c r="CG351" s="67"/>
      <c r="CH351" s="67"/>
      <c r="CI351" s="67"/>
      <c r="CJ351" s="67"/>
      <c r="CK351" s="6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</row>
    <row r="352" spans="59:143" ht="18.75" x14ac:dyDescent="0.25">
      <c r="BG352" s="137"/>
      <c r="BH352" s="137"/>
      <c r="BI352" s="137"/>
      <c r="BJ352" s="137"/>
      <c r="BK352" s="137"/>
      <c r="BL352" s="85"/>
      <c r="BM352" s="85">
        <v>33</v>
      </c>
      <c r="BN352" s="340"/>
      <c r="BO352" s="340"/>
      <c r="BP352" s="340"/>
      <c r="BQ352" s="340"/>
      <c r="BR352" s="340"/>
      <c r="BS352" s="340"/>
      <c r="BT352" s="340"/>
      <c r="BU352" s="340"/>
      <c r="BV352" s="278"/>
      <c r="BW352" s="279"/>
      <c r="BX352" s="383"/>
      <c r="BY352" s="137"/>
      <c r="BZ352" s="137"/>
      <c r="CA352" s="137"/>
      <c r="CB352" s="361" t="str">
        <f t="shared" si="6"/>
        <v/>
      </c>
      <c r="CC352" s="361" t="str">
        <f t="shared" si="7"/>
        <v/>
      </c>
      <c r="CD352" s="137"/>
      <c r="CE352" s="137"/>
      <c r="CF352" s="137"/>
      <c r="CG352" s="67"/>
      <c r="CH352" s="67"/>
      <c r="CI352" s="67"/>
      <c r="CJ352" s="67"/>
      <c r="CK352" s="6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</row>
    <row r="353" spans="59:143" ht="18.75" x14ac:dyDescent="0.25">
      <c r="BG353" s="137"/>
      <c r="BH353" s="137"/>
      <c r="BI353" s="137"/>
      <c r="BJ353" s="137"/>
      <c r="BK353" s="137"/>
      <c r="BL353" s="85"/>
      <c r="BM353" s="85">
        <v>34</v>
      </c>
      <c r="BN353" s="340"/>
      <c r="BO353" s="340"/>
      <c r="BP353" s="340"/>
      <c r="BQ353" s="340"/>
      <c r="BR353" s="340"/>
      <c r="BS353" s="340"/>
      <c r="BT353" s="340"/>
      <c r="BU353" s="340"/>
      <c r="BV353" s="278"/>
      <c r="BW353" s="279"/>
      <c r="BX353" s="383"/>
      <c r="BY353" s="137"/>
      <c r="BZ353" s="137"/>
      <c r="CA353" s="137"/>
      <c r="CB353" s="361" t="str">
        <f t="shared" si="6"/>
        <v/>
      </c>
      <c r="CC353" s="361" t="str">
        <f t="shared" si="7"/>
        <v/>
      </c>
      <c r="CD353" s="137"/>
      <c r="CE353" s="137"/>
      <c r="CF353" s="137"/>
      <c r="CG353" s="67"/>
      <c r="CH353" s="67"/>
      <c r="CI353" s="67"/>
      <c r="CJ353" s="67"/>
      <c r="CK353" s="6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</row>
    <row r="354" spans="59:143" ht="18.75" x14ac:dyDescent="0.25">
      <c r="BG354" s="137"/>
      <c r="BH354" s="137"/>
      <c r="BI354" s="137"/>
      <c r="BJ354" s="137"/>
      <c r="BK354" s="137"/>
      <c r="BL354" s="85"/>
      <c r="BM354" s="85">
        <v>35</v>
      </c>
      <c r="BN354" s="340"/>
      <c r="BO354" s="340"/>
      <c r="BP354" s="340"/>
      <c r="BQ354" s="340"/>
      <c r="BR354" s="340"/>
      <c r="BS354" s="340"/>
      <c r="BT354" s="340"/>
      <c r="BU354" s="340"/>
      <c r="BV354" s="278"/>
      <c r="BW354" s="279"/>
      <c r="BX354" s="383"/>
      <c r="BY354" s="137"/>
      <c r="BZ354" s="137"/>
      <c r="CA354" s="137"/>
      <c r="CB354" s="361" t="str">
        <f t="shared" si="6"/>
        <v/>
      </c>
      <c r="CC354" s="361" t="str">
        <f t="shared" si="7"/>
        <v/>
      </c>
      <c r="CD354" s="137"/>
      <c r="CE354" s="137"/>
      <c r="CF354" s="137"/>
      <c r="CG354" s="67"/>
      <c r="CH354" s="67"/>
      <c r="CI354" s="67"/>
      <c r="CJ354" s="67"/>
      <c r="CK354" s="6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</row>
    <row r="355" spans="59:143" ht="18.75" x14ac:dyDescent="0.25">
      <c r="BG355" s="137"/>
      <c r="BH355" s="137"/>
      <c r="BI355" s="137"/>
      <c r="BJ355" s="137"/>
      <c r="BK355" s="137"/>
      <c r="BL355" s="85"/>
      <c r="BM355" s="85">
        <v>36</v>
      </c>
      <c r="BN355" s="340"/>
      <c r="BO355" s="340"/>
      <c r="BP355" s="340"/>
      <c r="BQ355" s="340"/>
      <c r="BR355" s="340"/>
      <c r="BS355" s="340"/>
      <c r="BT355" s="340"/>
      <c r="BU355" s="340"/>
      <c r="BV355" s="278"/>
      <c r="BW355" s="279"/>
      <c r="BX355" s="383"/>
      <c r="BY355" s="137"/>
      <c r="BZ355" s="137"/>
      <c r="CA355" s="137"/>
      <c r="CB355" s="361" t="str">
        <f t="shared" si="6"/>
        <v/>
      </c>
      <c r="CC355" s="361" t="str">
        <f t="shared" si="7"/>
        <v/>
      </c>
      <c r="CD355" s="137"/>
      <c r="CE355" s="137"/>
      <c r="CF355" s="137"/>
      <c r="CG355" s="67"/>
      <c r="CH355" s="67"/>
      <c r="CI355" s="67"/>
      <c r="CJ355" s="67"/>
      <c r="CK355" s="6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</row>
    <row r="356" spans="59:143" ht="18.75" x14ac:dyDescent="0.25">
      <c r="BG356" s="137"/>
      <c r="BH356" s="137"/>
      <c r="BI356" s="137"/>
      <c r="BJ356" s="137"/>
      <c r="BK356" s="137"/>
      <c r="BL356" s="85"/>
      <c r="BM356" s="85">
        <v>37</v>
      </c>
      <c r="BN356" s="340"/>
      <c r="BO356" s="340"/>
      <c r="BP356" s="340"/>
      <c r="BQ356" s="340"/>
      <c r="BR356" s="340"/>
      <c r="BS356" s="340"/>
      <c r="BT356" s="340"/>
      <c r="BU356" s="340"/>
      <c r="BV356" s="278"/>
      <c r="BW356" s="279"/>
      <c r="BX356" s="383"/>
      <c r="BY356" s="137"/>
      <c r="BZ356" s="137"/>
      <c r="CA356" s="137"/>
      <c r="CB356" s="361" t="str">
        <f t="shared" si="6"/>
        <v/>
      </c>
      <c r="CC356" s="361" t="str">
        <f t="shared" si="7"/>
        <v/>
      </c>
      <c r="CD356" s="137"/>
      <c r="CE356" s="137"/>
      <c r="CF356" s="137"/>
      <c r="CG356" s="67"/>
      <c r="CH356" s="67"/>
      <c r="CI356" s="67"/>
      <c r="CJ356" s="67"/>
      <c r="CK356" s="6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</row>
    <row r="357" spans="59:143" ht="18.75" x14ac:dyDescent="0.25">
      <c r="BG357" s="137"/>
      <c r="BH357" s="137"/>
      <c r="BI357" s="137"/>
      <c r="BJ357" s="137"/>
      <c r="BK357" s="137"/>
      <c r="BL357" s="85"/>
      <c r="BM357" s="85">
        <v>38</v>
      </c>
      <c r="BN357" s="340"/>
      <c r="BO357" s="340"/>
      <c r="BP357" s="340"/>
      <c r="BQ357" s="340"/>
      <c r="BR357" s="340"/>
      <c r="BS357" s="340"/>
      <c r="BT357" s="340"/>
      <c r="BU357" s="340"/>
      <c r="BV357" s="278"/>
      <c r="BW357" s="279"/>
      <c r="BX357" s="383"/>
      <c r="BY357" s="137"/>
      <c r="BZ357" s="137"/>
      <c r="CA357" s="137"/>
      <c r="CB357" s="361" t="str">
        <f t="shared" si="6"/>
        <v/>
      </c>
      <c r="CC357" s="361" t="str">
        <f t="shared" si="7"/>
        <v/>
      </c>
      <c r="CD357" s="137"/>
      <c r="CE357" s="137"/>
      <c r="CF357" s="137"/>
      <c r="CG357" s="67"/>
      <c r="CH357" s="67"/>
      <c r="CI357" s="67"/>
      <c r="CJ357" s="67"/>
      <c r="CK357" s="6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</row>
    <row r="358" spans="59:143" ht="18.75" x14ac:dyDescent="0.25">
      <c r="BG358" s="137"/>
      <c r="BH358" s="137"/>
      <c r="BI358" s="137"/>
      <c r="BJ358" s="137"/>
      <c r="BK358" s="137"/>
      <c r="BL358" s="85"/>
      <c r="BM358" s="85">
        <v>39</v>
      </c>
      <c r="BN358" s="340"/>
      <c r="BO358" s="340"/>
      <c r="BP358" s="340"/>
      <c r="BQ358" s="340"/>
      <c r="BR358" s="340"/>
      <c r="BS358" s="340"/>
      <c r="BT358" s="340"/>
      <c r="BU358" s="340"/>
      <c r="BV358" s="278"/>
      <c r="BW358" s="279"/>
      <c r="BX358" s="383"/>
      <c r="BY358" s="137"/>
      <c r="BZ358" s="137"/>
      <c r="CA358" s="137"/>
      <c r="CB358" s="361" t="str">
        <f t="shared" si="6"/>
        <v/>
      </c>
      <c r="CC358" s="361" t="str">
        <f t="shared" si="7"/>
        <v/>
      </c>
      <c r="CD358" s="137"/>
      <c r="CE358" s="137"/>
      <c r="CF358" s="137"/>
      <c r="CG358" s="67"/>
      <c r="CH358" s="67"/>
      <c r="CI358" s="67"/>
      <c r="CJ358" s="67"/>
      <c r="CK358" s="6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</row>
    <row r="359" spans="59:143" ht="18.75" x14ac:dyDescent="0.25">
      <c r="BG359" s="137"/>
      <c r="BH359" s="137"/>
      <c r="BI359" s="137"/>
      <c r="BJ359" s="137"/>
      <c r="BK359" s="137"/>
      <c r="BL359" s="85"/>
      <c r="BM359" s="85">
        <v>40</v>
      </c>
      <c r="BN359" s="340"/>
      <c r="BO359" s="340"/>
      <c r="BP359" s="340"/>
      <c r="BQ359" s="340"/>
      <c r="BR359" s="340"/>
      <c r="BS359" s="340"/>
      <c r="BT359" s="340"/>
      <c r="BU359" s="340"/>
      <c r="BV359" s="278"/>
      <c r="BW359" s="279"/>
      <c r="BX359" s="383"/>
      <c r="BY359" s="137"/>
      <c r="BZ359" s="137"/>
      <c r="CA359" s="137"/>
      <c r="CB359" s="361" t="str">
        <f t="shared" si="6"/>
        <v/>
      </c>
      <c r="CC359" s="361" t="str">
        <f t="shared" si="7"/>
        <v/>
      </c>
      <c r="CD359" s="137"/>
      <c r="CE359" s="137"/>
      <c r="CF359" s="137"/>
      <c r="CG359" s="67"/>
      <c r="CH359" s="67"/>
      <c r="CI359" s="67"/>
      <c r="CJ359" s="67"/>
      <c r="CK359" s="6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</row>
    <row r="360" spans="59:143" ht="18.75" x14ac:dyDescent="0.25">
      <c r="BG360" s="137"/>
      <c r="BH360" s="137"/>
      <c r="BI360" s="137"/>
      <c r="BJ360" s="137"/>
      <c r="BK360" s="137"/>
      <c r="BL360" s="85"/>
      <c r="BM360" s="85">
        <v>41</v>
      </c>
      <c r="BN360" s="340"/>
      <c r="BO360" s="340"/>
      <c r="BP360" s="340"/>
      <c r="BQ360" s="340"/>
      <c r="BR360" s="340"/>
      <c r="BS360" s="340"/>
      <c r="BT360" s="340"/>
      <c r="BU360" s="340"/>
      <c r="BV360" s="278"/>
      <c r="BW360" s="279"/>
      <c r="BX360" s="383"/>
      <c r="BY360" s="137"/>
      <c r="BZ360" s="137"/>
      <c r="CA360" s="137"/>
      <c r="CB360" s="361" t="str">
        <f t="shared" si="6"/>
        <v/>
      </c>
      <c r="CC360" s="361" t="str">
        <f t="shared" si="7"/>
        <v/>
      </c>
      <c r="CD360" s="137"/>
      <c r="CE360" s="137"/>
      <c r="CF360" s="137"/>
      <c r="CG360" s="67"/>
      <c r="CH360" s="67"/>
      <c r="CI360" s="67"/>
      <c r="CJ360" s="67"/>
      <c r="CK360" s="6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</row>
    <row r="361" spans="59:143" ht="18.75" x14ac:dyDescent="0.25">
      <c r="BG361" s="137"/>
      <c r="BH361" s="137"/>
      <c r="BI361" s="137"/>
      <c r="BJ361" s="137"/>
      <c r="BK361" s="137"/>
      <c r="BL361" s="85"/>
      <c r="BM361" s="85">
        <v>42</v>
      </c>
      <c r="BN361" s="340"/>
      <c r="BO361" s="340"/>
      <c r="BP361" s="340"/>
      <c r="BQ361" s="340"/>
      <c r="BR361" s="340"/>
      <c r="BS361" s="340"/>
      <c r="BT361" s="340"/>
      <c r="BU361" s="340"/>
      <c r="BV361" s="278"/>
      <c r="BW361" s="279"/>
      <c r="BX361" s="383"/>
      <c r="BY361" s="137"/>
      <c r="BZ361" s="137"/>
      <c r="CA361" s="137"/>
      <c r="CB361" s="361" t="str">
        <f t="shared" si="6"/>
        <v/>
      </c>
      <c r="CC361" s="361" t="str">
        <f t="shared" si="7"/>
        <v/>
      </c>
      <c r="CD361" s="137"/>
      <c r="CE361" s="137"/>
      <c r="CF361" s="137"/>
      <c r="CG361" s="67"/>
      <c r="CH361" s="67"/>
      <c r="CI361" s="67"/>
      <c r="CJ361" s="67"/>
      <c r="CK361" s="6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</row>
    <row r="362" spans="59:143" ht="18.75" x14ac:dyDescent="0.25">
      <c r="BG362" s="137"/>
      <c r="BH362" s="137"/>
      <c r="BI362" s="137"/>
      <c r="BJ362" s="137"/>
      <c r="BK362" s="137"/>
      <c r="BL362" s="85"/>
      <c r="BM362" s="85">
        <v>43</v>
      </c>
      <c r="BN362" s="340"/>
      <c r="BO362" s="340"/>
      <c r="BP362" s="340"/>
      <c r="BQ362" s="340"/>
      <c r="BR362" s="340"/>
      <c r="BS362" s="340"/>
      <c r="BT362" s="340"/>
      <c r="BU362" s="340"/>
      <c r="BV362" s="278"/>
      <c r="BW362" s="279"/>
      <c r="BX362" s="383"/>
      <c r="BY362" s="137"/>
      <c r="BZ362" s="137"/>
      <c r="CA362" s="137"/>
      <c r="CB362" s="361" t="str">
        <f t="shared" si="6"/>
        <v/>
      </c>
      <c r="CC362" s="361" t="str">
        <f t="shared" si="7"/>
        <v/>
      </c>
      <c r="CD362" s="137"/>
      <c r="CE362" s="137"/>
      <c r="CF362" s="137"/>
      <c r="CG362" s="67"/>
      <c r="CH362" s="67"/>
      <c r="CI362" s="67"/>
      <c r="CJ362" s="67"/>
      <c r="CK362" s="67"/>
      <c r="CL362" s="137"/>
      <c r="CM362" s="137"/>
      <c r="CN362" s="137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3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</row>
    <row r="363" spans="59:143" ht="18.75" x14ac:dyDescent="0.25">
      <c r="BG363" s="137"/>
      <c r="BH363" s="137"/>
      <c r="BI363" s="137"/>
      <c r="BJ363" s="137"/>
      <c r="BK363" s="137"/>
      <c r="BL363" s="85"/>
      <c r="BM363" s="85">
        <v>44</v>
      </c>
      <c r="BN363" s="340"/>
      <c r="BO363" s="340"/>
      <c r="BP363" s="340"/>
      <c r="BQ363" s="340"/>
      <c r="BR363" s="340"/>
      <c r="BS363" s="340"/>
      <c r="BT363" s="340"/>
      <c r="BU363" s="340"/>
      <c r="BV363" s="278"/>
      <c r="BW363" s="279"/>
      <c r="BX363" s="383"/>
      <c r="BY363" s="137"/>
      <c r="BZ363" s="137"/>
      <c r="CA363" s="137"/>
      <c r="CB363" s="361" t="str">
        <f t="shared" si="6"/>
        <v/>
      </c>
      <c r="CC363" s="361" t="str">
        <f t="shared" si="7"/>
        <v/>
      </c>
      <c r="CD363" s="137"/>
      <c r="CE363" s="137"/>
      <c r="CF363" s="137"/>
      <c r="CG363" s="67"/>
      <c r="CH363" s="67"/>
      <c r="CI363" s="67"/>
      <c r="CJ363" s="67"/>
      <c r="CK363" s="6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</row>
    <row r="364" spans="59:143" ht="18.75" x14ac:dyDescent="0.25">
      <c r="BG364" s="137"/>
      <c r="BH364" s="137"/>
      <c r="BI364" s="137"/>
      <c r="BJ364" s="137"/>
      <c r="BK364" s="137"/>
      <c r="BL364" s="85"/>
      <c r="BM364" s="85">
        <v>45</v>
      </c>
      <c r="BN364" s="340"/>
      <c r="BO364" s="340"/>
      <c r="BP364" s="340"/>
      <c r="BQ364" s="340"/>
      <c r="BR364" s="340"/>
      <c r="BS364" s="340"/>
      <c r="BT364" s="340"/>
      <c r="BU364" s="340"/>
      <c r="BV364" s="278"/>
      <c r="BW364" s="279"/>
      <c r="BX364" s="383"/>
      <c r="BY364" s="137"/>
      <c r="BZ364" s="137"/>
      <c r="CA364" s="137"/>
      <c r="CB364" s="361" t="str">
        <f t="shared" si="6"/>
        <v/>
      </c>
      <c r="CC364" s="361" t="str">
        <f t="shared" si="7"/>
        <v/>
      </c>
      <c r="CD364" s="137"/>
      <c r="CE364" s="137"/>
      <c r="CF364" s="137"/>
      <c r="CG364" s="67"/>
      <c r="CH364" s="67"/>
      <c r="CI364" s="67"/>
      <c r="CJ364" s="67"/>
      <c r="CK364" s="67"/>
      <c r="CL364" s="137"/>
      <c r="CM364" s="137"/>
      <c r="CN364" s="137"/>
      <c r="CO364" s="137"/>
      <c r="CP364" s="137"/>
      <c r="CQ364" s="137"/>
      <c r="CR364" s="137"/>
      <c r="CS364" s="137"/>
      <c r="CT364" s="137"/>
      <c r="CU364" s="137"/>
      <c r="CV364" s="137"/>
      <c r="CW364" s="137"/>
      <c r="CX364" s="13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</row>
    <row r="365" spans="59:143" ht="18.75" x14ac:dyDescent="0.25">
      <c r="BG365" s="137"/>
      <c r="BH365" s="137"/>
      <c r="BI365" s="137"/>
      <c r="BJ365" s="137"/>
      <c r="BK365" s="137"/>
      <c r="BL365" s="85"/>
      <c r="BM365" s="85">
        <v>46</v>
      </c>
      <c r="BN365" s="340"/>
      <c r="BO365" s="340"/>
      <c r="BP365" s="340"/>
      <c r="BQ365" s="340"/>
      <c r="BR365" s="340"/>
      <c r="BS365" s="340"/>
      <c r="BT365" s="340"/>
      <c r="BU365" s="340"/>
      <c r="BV365" s="278"/>
      <c r="BW365" s="279"/>
      <c r="BX365" s="383"/>
      <c r="BY365" s="137"/>
      <c r="BZ365" s="137"/>
      <c r="CA365" s="137"/>
      <c r="CB365" s="361" t="str">
        <f t="shared" si="6"/>
        <v/>
      </c>
      <c r="CC365" s="361" t="str">
        <f t="shared" si="7"/>
        <v/>
      </c>
      <c r="CD365" s="137"/>
      <c r="CE365" s="137"/>
      <c r="CF365" s="137"/>
      <c r="CG365" s="67"/>
      <c r="CH365" s="67"/>
      <c r="CI365" s="67"/>
      <c r="CJ365" s="67"/>
      <c r="CK365" s="67"/>
      <c r="CL365" s="137"/>
      <c r="CM365" s="137"/>
      <c r="CN365" s="137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3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</row>
    <row r="366" spans="59:143" ht="18.75" x14ac:dyDescent="0.25">
      <c r="BG366" s="137"/>
      <c r="BH366" s="137"/>
      <c r="BI366" s="137"/>
      <c r="BJ366" s="137"/>
      <c r="BK366" s="137"/>
      <c r="BL366" s="85"/>
      <c r="BM366" s="85">
        <v>47</v>
      </c>
      <c r="BN366" s="340"/>
      <c r="BO366" s="340"/>
      <c r="BP366" s="340"/>
      <c r="BQ366" s="340"/>
      <c r="BR366" s="340"/>
      <c r="BS366" s="340"/>
      <c r="BT366" s="340"/>
      <c r="BU366" s="340"/>
      <c r="BV366" s="278"/>
      <c r="BW366" s="279"/>
      <c r="BX366" s="383"/>
      <c r="BY366" s="137"/>
      <c r="BZ366" s="137"/>
      <c r="CA366" s="137"/>
      <c r="CB366" s="361" t="str">
        <f t="shared" si="6"/>
        <v/>
      </c>
      <c r="CC366" s="361" t="str">
        <f t="shared" si="7"/>
        <v/>
      </c>
      <c r="CD366" s="137"/>
      <c r="CE366" s="137"/>
      <c r="CF366" s="137"/>
      <c r="CG366" s="67"/>
      <c r="CH366" s="67"/>
      <c r="CI366" s="67"/>
      <c r="CJ366" s="67"/>
      <c r="CK366" s="6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</row>
    <row r="367" spans="59:143" ht="18.75" x14ac:dyDescent="0.25">
      <c r="BG367" s="137"/>
      <c r="BH367" s="137"/>
      <c r="BI367" s="137"/>
      <c r="BJ367" s="137"/>
      <c r="BK367" s="137"/>
      <c r="BL367" s="85"/>
      <c r="BM367" s="85">
        <v>48</v>
      </c>
      <c r="BN367" s="340"/>
      <c r="BO367" s="340"/>
      <c r="BP367" s="340"/>
      <c r="BQ367" s="340"/>
      <c r="BR367" s="340"/>
      <c r="BS367" s="340"/>
      <c r="BT367" s="340"/>
      <c r="BU367" s="340"/>
      <c r="BV367" s="278"/>
      <c r="BW367" s="279"/>
      <c r="BX367" s="383"/>
      <c r="BY367" s="137"/>
      <c r="BZ367" s="137"/>
      <c r="CA367" s="137"/>
      <c r="CB367" s="361" t="str">
        <f t="shared" si="6"/>
        <v/>
      </c>
      <c r="CC367" s="361" t="str">
        <f t="shared" si="7"/>
        <v/>
      </c>
      <c r="CD367" s="137"/>
      <c r="CE367" s="137"/>
      <c r="CF367" s="137"/>
      <c r="CG367" s="67"/>
      <c r="CH367" s="67"/>
      <c r="CI367" s="67"/>
      <c r="CJ367" s="67"/>
      <c r="CK367" s="6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</row>
    <row r="368" spans="59:143" ht="18.75" x14ac:dyDescent="0.25">
      <c r="BG368" s="137"/>
      <c r="BH368" s="137"/>
      <c r="BI368" s="137"/>
      <c r="BJ368" s="137"/>
      <c r="BK368" s="137"/>
      <c r="BL368" s="85"/>
      <c r="BM368" s="85">
        <v>49</v>
      </c>
      <c r="BN368" s="340"/>
      <c r="BO368" s="340"/>
      <c r="BP368" s="340"/>
      <c r="BQ368" s="340"/>
      <c r="BR368" s="340"/>
      <c r="BS368" s="340"/>
      <c r="BT368" s="340"/>
      <c r="BU368" s="340"/>
      <c r="BV368" s="278"/>
      <c r="BW368" s="279"/>
      <c r="BX368" s="383"/>
      <c r="BY368" s="137"/>
      <c r="BZ368" s="137"/>
      <c r="CA368" s="137"/>
      <c r="CB368" s="361" t="str">
        <f t="shared" si="6"/>
        <v/>
      </c>
      <c r="CC368" s="361" t="str">
        <f t="shared" si="7"/>
        <v/>
      </c>
      <c r="CD368" s="137"/>
      <c r="CE368" s="137"/>
      <c r="CF368" s="137"/>
      <c r="CG368" s="67"/>
      <c r="CH368" s="67"/>
      <c r="CI368" s="67"/>
      <c r="CJ368" s="67"/>
      <c r="CK368" s="6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</row>
    <row r="369" spans="59:143" ht="18.75" x14ac:dyDescent="0.25">
      <c r="BG369" s="137"/>
      <c r="BH369" s="137"/>
      <c r="BI369" s="137"/>
      <c r="BJ369" s="137"/>
      <c r="BK369" s="137"/>
      <c r="BL369" s="85"/>
      <c r="BM369" s="85">
        <v>50</v>
      </c>
      <c r="BN369" s="340"/>
      <c r="BO369" s="340"/>
      <c r="BP369" s="340"/>
      <c r="BQ369" s="340"/>
      <c r="BR369" s="340"/>
      <c r="BS369" s="340"/>
      <c r="BT369" s="340"/>
      <c r="BU369" s="340"/>
      <c r="BV369" s="278"/>
      <c r="BW369" s="279"/>
      <c r="BX369" s="383"/>
      <c r="BY369" s="137"/>
      <c r="BZ369" s="137"/>
      <c r="CA369" s="137"/>
      <c r="CB369" s="361" t="str">
        <f t="shared" si="6"/>
        <v/>
      </c>
      <c r="CC369" s="361" t="str">
        <f t="shared" si="7"/>
        <v/>
      </c>
      <c r="CD369" s="137"/>
      <c r="CE369" s="137"/>
      <c r="CF369" s="137"/>
      <c r="CG369" s="67"/>
      <c r="CH369" s="67"/>
      <c r="CI369" s="67"/>
      <c r="CJ369" s="67"/>
      <c r="CK369" s="6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</row>
    <row r="370" spans="59:143" ht="18.75" x14ac:dyDescent="0.25">
      <c r="BG370" s="137"/>
      <c r="BH370" s="137"/>
      <c r="BI370" s="137"/>
      <c r="BJ370" s="137"/>
      <c r="BK370" s="137"/>
      <c r="BL370" s="85"/>
      <c r="BM370" s="85">
        <v>51</v>
      </c>
      <c r="BN370" s="340"/>
      <c r="BO370" s="340"/>
      <c r="BP370" s="340"/>
      <c r="BQ370" s="340"/>
      <c r="BR370" s="340"/>
      <c r="BS370" s="340"/>
      <c r="BT370" s="340"/>
      <c r="BU370" s="340"/>
      <c r="BV370" s="278"/>
      <c r="BW370" s="279"/>
      <c r="BX370" s="383"/>
      <c r="BY370" s="137"/>
      <c r="BZ370" s="137"/>
      <c r="CA370" s="137"/>
      <c r="CB370" s="361" t="str">
        <f t="shared" si="6"/>
        <v/>
      </c>
      <c r="CC370" s="361" t="str">
        <f t="shared" si="7"/>
        <v/>
      </c>
      <c r="CD370" s="137"/>
      <c r="CE370" s="137"/>
      <c r="CF370" s="137"/>
      <c r="CG370" s="67"/>
      <c r="CH370" s="67"/>
      <c r="CI370" s="67"/>
      <c r="CJ370" s="67"/>
      <c r="CK370" s="6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</row>
    <row r="371" spans="59:143" ht="18.75" x14ac:dyDescent="0.25">
      <c r="BG371" s="137"/>
      <c r="BH371" s="137"/>
      <c r="BI371" s="137"/>
      <c r="BJ371" s="137"/>
      <c r="BK371" s="137"/>
      <c r="BL371" s="85"/>
      <c r="BM371" s="85">
        <v>52</v>
      </c>
      <c r="BN371" s="340"/>
      <c r="BO371" s="340"/>
      <c r="BP371" s="340"/>
      <c r="BQ371" s="340"/>
      <c r="BR371" s="340"/>
      <c r="BS371" s="340"/>
      <c r="BT371" s="340"/>
      <c r="BU371" s="340"/>
      <c r="BV371" s="278"/>
      <c r="BW371" s="279"/>
      <c r="BX371" s="383"/>
      <c r="BY371" s="137"/>
      <c r="BZ371" s="137"/>
      <c r="CA371" s="137"/>
      <c r="CB371" s="361" t="str">
        <f t="shared" si="6"/>
        <v/>
      </c>
      <c r="CC371" s="361" t="str">
        <f t="shared" si="7"/>
        <v/>
      </c>
      <c r="CD371" s="137"/>
      <c r="CE371" s="137"/>
      <c r="CF371" s="137"/>
      <c r="CG371" s="67"/>
      <c r="CH371" s="67"/>
      <c r="CI371" s="67"/>
      <c r="CJ371" s="67"/>
      <c r="CK371" s="6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</row>
    <row r="372" spans="59:143" ht="18.75" x14ac:dyDescent="0.25">
      <c r="BG372" s="137"/>
      <c r="BH372" s="137"/>
      <c r="BI372" s="137"/>
      <c r="BJ372" s="137"/>
      <c r="BK372" s="137"/>
      <c r="BL372" s="85"/>
      <c r="BM372" s="85">
        <v>53</v>
      </c>
      <c r="BN372" s="340"/>
      <c r="BO372" s="340"/>
      <c r="BP372" s="340"/>
      <c r="BQ372" s="340"/>
      <c r="BR372" s="340"/>
      <c r="BS372" s="340"/>
      <c r="BT372" s="340"/>
      <c r="BU372" s="340"/>
      <c r="BV372" s="278"/>
      <c r="BW372" s="279"/>
      <c r="BX372" s="383"/>
      <c r="BY372" s="137"/>
      <c r="BZ372" s="137"/>
      <c r="CA372" s="137"/>
      <c r="CB372" s="361" t="str">
        <f t="shared" si="6"/>
        <v/>
      </c>
      <c r="CC372" s="361" t="str">
        <f t="shared" si="7"/>
        <v/>
      </c>
      <c r="CD372" s="137"/>
      <c r="CE372" s="137"/>
      <c r="CF372" s="137"/>
      <c r="CG372" s="67"/>
      <c r="CH372" s="67"/>
      <c r="CI372" s="67"/>
      <c r="CJ372" s="67"/>
      <c r="CK372" s="6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</row>
    <row r="373" spans="59:143" ht="18.75" x14ac:dyDescent="0.25">
      <c r="BG373" s="137"/>
      <c r="BH373" s="137"/>
      <c r="BI373" s="137"/>
      <c r="BJ373" s="137"/>
      <c r="BK373" s="137"/>
      <c r="BL373" s="85"/>
      <c r="BM373" s="85">
        <v>54</v>
      </c>
      <c r="BN373" s="340"/>
      <c r="BO373" s="340"/>
      <c r="BP373" s="340"/>
      <c r="BQ373" s="340"/>
      <c r="BR373" s="340"/>
      <c r="BS373" s="340"/>
      <c r="BT373" s="340"/>
      <c r="BU373" s="340"/>
      <c r="BV373" s="278"/>
      <c r="BW373" s="279"/>
      <c r="BX373" s="383"/>
      <c r="BY373" s="137"/>
      <c r="BZ373" s="137"/>
      <c r="CA373" s="137"/>
      <c r="CB373" s="361" t="str">
        <f t="shared" si="6"/>
        <v/>
      </c>
      <c r="CC373" s="361" t="str">
        <f t="shared" si="7"/>
        <v/>
      </c>
      <c r="CD373" s="137"/>
      <c r="CE373" s="137"/>
      <c r="CF373" s="137"/>
      <c r="CG373" s="67"/>
      <c r="CH373" s="67"/>
      <c r="CI373" s="67"/>
      <c r="CJ373" s="67"/>
      <c r="CK373" s="6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</row>
    <row r="374" spans="59:143" ht="18.75" x14ac:dyDescent="0.25">
      <c r="BG374" s="137"/>
      <c r="BH374" s="137"/>
      <c r="BI374" s="137"/>
      <c r="BJ374" s="137"/>
      <c r="BK374" s="137"/>
      <c r="BL374" s="85"/>
      <c r="BM374" s="85">
        <v>55</v>
      </c>
      <c r="BN374" s="340"/>
      <c r="BO374" s="340"/>
      <c r="BP374" s="340"/>
      <c r="BQ374" s="340"/>
      <c r="BR374" s="340"/>
      <c r="BS374" s="340"/>
      <c r="BT374" s="340"/>
      <c r="BU374" s="340"/>
      <c r="BV374" s="278"/>
      <c r="BW374" s="279"/>
      <c r="BX374" s="383"/>
      <c r="BY374" s="137"/>
      <c r="BZ374" s="137"/>
      <c r="CA374" s="137"/>
      <c r="CB374" s="361" t="str">
        <f t="shared" si="6"/>
        <v/>
      </c>
      <c r="CC374" s="361" t="str">
        <f t="shared" si="7"/>
        <v/>
      </c>
      <c r="CD374" s="137"/>
      <c r="CE374" s="137"/>
      <c r="CF374" s="137"/>
      <c r="CG374" s="67"/>
      <c r="CH374" s="67"/>
      <c r="CI374" s="67"/>
      <c r="CJ374" s="67"/>
      <c r="CK374" s="6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</row>
    <row r="375" spans="59:143" ht="18.75" x14ac:dyDescent="0.25">
      <c r="BG375" s="137"/>
      <c r="BH375" s="137"/>
      <c r="BI375" s="137"/>
      <c r="BJ375" s="137"/>
      <c r="BK375" s="137"/>
      <c r="BL375" s="85"/>
      <c r="BM375" s="85">
        <v>56</v>
      </c>
      <c r="BN375" s="340"/>
      <c r="BO375" s="340"/>
      <c r="BP375" s="340"/>
      <c r="BQ375" s="340"/>
      <c r="BR375" s="340"/>
      <c r="BS375" s="340"/>
      <c r="BT375" s="340"/>
      <c r="BU375" s="340"/>
      <c r="BV375" s="278"/>
      <c r="BW375" s="279"/>
      <c r="BX375" s="383"/>
      <c r="BY375" s="137"/>
      <c r="BZ375" s="137"/>
      <c r="CA375" s="137"/>
      <c r="CB375" s="361" t="str">
        <f t="shared" si="6"/>
        <v/>
      </c>
      <c r="CC375" s="361" t="str">
        <f t="shared" si="7"/>
        <v/>
      </c>
      <c r="CD375" s="137"/>
      <c r="CE375" s="137"/>
      <c r="CF375" s="137"/>
      <c r="CG375" s="67"/>
      <c r="CH375" s="67"/>
      <c r="CI375" s="67"/>
      <c r="CJ375" s="67"/>
      <c r="CK375" s="6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</row>
    <row r="376" spans="59:143" ht="18.75" x14ac:dyDescent="0.25">
      <c r="BG376" s="137"/>
      <c r="BH376" s="137"/>
      <c r="BI376" s="137"/>
      <c r="BJ376" s="137"/>
      <c r="BK376" s="137"/>
      <c r="BL376" s="85"/>
      <c r="BM376" s="85">
        <v>57</v>
      </c>
      <c r="BN376" s="340"/>
      <c r="BO376" s="340"/>
      <c r="BP376" s="340"/>
      <c r="BQ376" s="340"/>
      <c r="BR376" s="340"/>
      <c r="BS376" s="340"/>
      <c r="BT376" s="340"/>
      <c r="BU376" s="340"/>
      <c r="BV376" s="278"/>
      <c r="BW376" s="279"/>
      <c r="BX376" s="383"/>
      <c r="BY376" s="137"/>
      <c r="BZ376" s="137"/>
      <c r="CA376" s="137"/>
      <c r="CB376" s="361" t="str">
        <f t="shared" si="6"/>
        <v/>
      </c>
      <c r="CC376" s="361" t="str">
        <f t="shared" si="7"/>
        <v/>
      </c>
      <c r="CD376" s="137"/>
      <c r="CE376" s="137"/>
      <c r="CF376" s="137"/>
      <c r="CG376" s="67"/>
      <c r="CH376" s="67"/>
      <c r="CI376" s="67"/>
      <c r="CJ376" s="67"/>
      <c r="CK376" s="6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</row>
    <row r="377" spans="59:143" ht="18.75" x14ac:dyDescent="0.25">
      <c r="BG377" s="137"/>
      <c r="BH377" s="137"/>
      <c r="BI377" s="137"/>
      <c r="BJ377" s="137"/>
      <c r="BK377" s="137"/>
      <c r="BL377" s="85"/>
      <c r="BM377" s="85">
        <v>58</v>
      </c>
      <c r="BN377" s="340"/>
      <c r="BO377" s="340"/>
      <c r="BP377" s="340"/>
      <c r="BQ377" s="340"/>
      <c r="BR377" s="340"/>
      <c r="BS377" s="340"/>
      <c r="BT377" s="340"/>
      <c r="BU377" s="340"/>
      <c r="BV377" s="278"/>
      <c r="BW377" s="279"/>
      <c r="BX377" s="383"/>
      <c r="BY377" s="137"/>
      <c r="BZ377" s="137"/>
      <c r="CA377" s="137"/>
      <c r="CB377" s="361" t="str">
        <f t="shared" si="6"/>
        <v/>
      </c>
      <c r="CC377" s="361" t="str">
        <f t="shared" si="7"/>
        <v/>
      </c>
      <c r="CD377" s="137"/>
      <c r="CE377" s="137"/>
      <c r="CF377" s="137"/>
      <c r="CG377" s="67"/>
      <c r="CH377" s="67"/>
      <c r="CI377" s="67"/>
      <c r="CJ377" s="67"/>
      <c r="CK377" s="6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</row>
    <row r="378" spans="59:143" ht="18.75" x14ac:dyDescent="0.25">
      <c r="BG378" s="137"/>
      <c r="BH378" s="137"/>
      <c r="BI378" s="137"/>
      <c r="BJ378" s="137"/>
      <c r="BK378" s="137"/>
      <c r="BL378" s="85"/>
      <c r="BM378" s="85">
        <v>59</v>
      </c>
      <c r="BN378" s="340"/>
      <c r="BO378" s="340"/>
      <c r="BP378" s="340"/>
      <c r="BQ378" s="340"/>
      <c r="BR378" s="340"/>
      <c r="BS378" s="340"/>
      <c r="BT378" s="340"/>
      <c r="BU378" s="340"/>
      <c r="BV378" s="278"/>
      <c r="BW378" s="279"/>
      <c r="BX378" s="383"/>
      <c r="BY378" s="137"/>
      <c r="BZ378" s="137"/>
      <c r="CA378" s="137"/>
      <c r="CB378" s="361" t="str">
        <f t="shared" si="6"/>
        <v/>
      </c>
      <c r="CC378" s="361" t="str">
        <f t="shared" si="7"/>
        <v/>
      </c>
      <c r="CD378" s="137"/>
      <c r="CE378" s="137"/>
      <c r="CF378" s="137"/>
      <c r="CG378" s="67"/>
      <c r="CH378" s="67"/>
      <c r="CI378" s="67"/>
      <c r="CJ378" s="67"/>
      <c r="CK378" s="6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</row>
    <row r="379" spans="59:143" ht="18.75" x14ac:dyDescent="0.25">
      <c r="BG379" s="137"/>
      <c r="BH379" s="137"/>
      <c r="BI379" s="137"/>
      <c r="BJ379" s="137"/>
      <c r="BK379" s="137"/>
      <c r="BL379" s="85"/>
      <c r="BM379" s="85">
        <v>60</v>
      </c>
      <c r="BN379" s="340"/>
      <c r="BO379" s="340"/>
      <c r="BP379" s="340"/>
      <c r="BQ379" s="340"/>
      <c r="BR379" s="340"/>
      <c r="BS379" s="340"/>
      <c r="BT379" s="340"/>
      <c r="BU379" s="340"/>
      <c r="BV379" s="278"/>
      <c r="BW379" s="279"/>
      <c r="BX379" s="383"/>
      <c r="BY379" s="137"/>
      <c r="BZ379" s="137"/>
      <c r="CA379" s="137"/>
      <c r="CB379" s="361" t="str">
        <f t="shared" si="6"/>
        <v/>
      </c>
      <c r="CC379" s="361" t="str">
        <f t="shared" si="7"/>
        <v/>
      </c>
      <c r="CD379" s="137"/>
      <c r="CE379" s="137"/>
      <c r="CF379" s="137"/>
      <c r="CG379" s="67"/>
      <c r="CH379" s="67"/>
      <c r="CI379" s="67"/>
      <c r="CJ379" s="67"/>
      <c r="CK379" s="6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</row>
    <row r="380" spans="59:143" ht="18.75" x14ac:dyDescent="0.25">
      <c r="BG380" s="137"/>
      <c r="BH380" s="137"/>
      <c r="BI380" s="137"/>
      <c r="BJ380" s="137"/>
      <c r="BK380" s="137"/>
      <c r="BL380" s="85"/>
      <c r="BM380" s="85">
        <v>61</v>
      </c>
      <c r="BN380" s="340"/>
      <c r="BO380" s="340"/>
      <c r="BP380" s="340"/>
      <c r="BQ380" s="340"/>
      <c r="BR380" s="340"/>
      <c r="BS380" s="340"/>
      <c r="BT380" s="340"/>
      <c r="BU380" s="340"/>
      <c r="BV380" s="278"/>
      <c r="BW380" s="279"/>
      <c r="BX380" s="383"/>
      <c r="BY380" s="137"/>
      <c r="BZ380" s="137"/>
      <c r="CA380" s="137"/>
      <c r="CB380" s="361" t="str">
        <f t="shared" si="6"/>
        <v/>
      </c>
      <c r="CC380" s="361" t="str">
        <f t="shared" si="7"/>
        <v/>
      </c>
      <c r="CD380" s="137"/>
      <c r="CE380" s="137"/>
      <c r="CF380" s="137"/>
      <c r="CG380" s="67"/>
      <c r="CH380" s="67"/>
      <c r="CI380" s="67"/>
      <c r="CJ380" s="67"/>
      <c r="CK380" s="6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</row>
    <row r="381" spans="59:143" ht="18.75" x14ac:dyDescent="0.25">
      <c r="BG381" s="137"/>
      <c r="BH381" s="137"/>
      <c r="BI381" s="137"/>
      <c r="BJ381" s="137"/>
      <c r="BK381" s="137"/>
      <c r="BL381" s="85"/>
      <c r="BM381" s="85">
        <v>62</v>
      </c>
      <c r="BN381" s="340"/>
      <c r="BO381" s="340"/>
      <c r="BP381" s="340"/>
      <c r="BQ381" s="340"/>
      <c r="BR381" s="340"/>
      <c r="BS381" s="340"/>
      <c r="BT381" s="340"/>
      <c r="BU381" s="340"/>
      <c r="BV381" s="278"/>
      <c r="BW381" s="279"/>
      <c r="BX381" s="383"/>
      <c r="BY381" s="137"/>
      <c r="BZ381" s="137"/>
      <c r="CA381" s="137"/>
      <c r="CB381" s="361" t="str">
        <f t="shared" si="6"/>
        <v/>
      </c>
      <c r="CC381" s="361" t="str">
        <f t="shared" si="7"/>
        <v/>
      </c>
      <c r="CD381" s="137"/>
      <c r="CE381" s="137"/>
      <c r="CF381" s="137"/>
      <c r="CG381" s="67"/>
      <c r="CH381" s="67"/>
      <c r="CI381" s="67"/>
      <c r="CJ381" s="67"/>
      <c r="CK381" s="6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</row>
    <row r="382" spans="59:143" ht="18.75" x14ac:dyDescent="0.25">
      <c r="BG382" s="137"/>
      <c r="BH382" s="137"/>
      <c r="BI382" s="137"/>
      <c r="BJ382" s="137"/>
      <c r="BK382" s="137"/>
      <c r="BL382" s="85"/>
      <c r="BM382" s="85">
        <v>63</v>
      </c>
      <c r="BN382" s="340"/>
      <c r="BO382" s="340"/>
      <c r="BP382" s="340"/>
      <c r="BQ382" s="340"/>
      <c r="BR382" s="340"/>
      <c r="BS382" s="340"/>
      <c r="BT382" s="340"/>
      <c r="BU382" s="340"/>
      <c r="BV382" s="278"/>
      <c r="BW382" s="279"/>
      <c r="BX382" s="383"/>
      <c r="BY382" s="137"/>
      <c r="BZ382" s="137"/>
      <c r="CA382" s="137"/>
      <c r="CB382" s="361" t="str">
        <f t="shared" si="6"/>
        <v/>
      </c>
      <c r="CC382" s="361" t="str">
        <f t="shared" si="7"/>
        <v/>
      </c>
      <c r="CD382" s="137"/>
      <c r="CE382" s="137"/>
      <c r="CF382" s="137"/>
      <c r="CG382" s="67"/>
      <c r="CH382" s="67"/>
      <c r="CI382" s="67"/>
      <c r="CJ382" s="67"/>
      <c r="CK382" s="6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</row>
    <row r="383" spans="59:143" ht="18.75" x14ac:dyDescent="0.25">
      <c r="BG383" s="137"/>
      <c r="BH383" s="137"/>
      <c r="BI383" s="137"/>
      <c r="BJ383" s="137"/>
      <c r="BK383" s="137"/>
      <c r="BL383" s="85"/>
      <c r="BM383" s="85">
        <v>64</v>
      </c>
      <c r="BN383" s="340"/>
      <c r="BO383" s="340"/>
      <c r="BP383" s="340"/>
      <c r="BQ383" s="340"/>
      <c r="BR383" s="340"/>
      <c r="BS383" s="340"/>
      <c r="BT383" s="340"/>
      <c r="BU383" s="340"/>
      <c r="BV383" s="278"/>
      <c r="BW383" s="279"/>
      <c r="BX383" s="383"/>
      <c r="BY383" s="137"/>
      <c r="BZ383" s="137"/>
      <c r="CA383" s="137"/>
      <c r="CB383" s="361" t="str">
        <f t="shared" si="6"/>
        <v/>
      </c>
      <c r="CC383" s="361" t="str">
        <f t="shared" si="7"/>
        <v/>
      </c>
      <c r="CD383" s="137"/>
      <c r="CE383" s="137"/>
      <c r="CF383" s="137"/>
      <c r="CG383" s="67"/>
      <c r="CH383" s="67"/>
      <c r="CI383" s="67"/>
      <c r="CJ383" s="67"/>
      <c r="CK383" s="6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</row>
    <row r="384" spans="59:143" ht="18.75" x14ac:dyDescent="0.25">
      <c r="BG384" s="137"/>
      <c r="BH384" s="137"/>
      <c r="BI384" s="137"/>
      <c r="BJ384" s="137"/>
      <c r="BK384" s="137"/>
      <c r="BL384" s="85"/>
      <c r="BM384" s="85">
        <v>65</v>
      </c>
      <c r="BN384" s="340"/>
      <c r="BO384" s="340"/>
      <c r="BP384" s="340"/>
      <c r="BQ384" s="340"/>
      <c r="BR384" s="340"/>
      <c r="BS384" s="340"/>
      <c r="BT384" s="340"/>
      <c r="BU384" s="340"/>
      <c r="BV384" s="278"/>
      <c r="BW384" s="279"/>
      <c r="BX384" s="383"/>
      <c r="BY384" s="137"/>
      <c r="BZ384" s="137"/>
      <c r="CA384" s="137"/>
      <c r="CB384" s="361" t="str">
        <f t="shared" si="6"/>
        <v/>
      </c>
      <c r="CC384" s="361" t="str">
        <f t="shared" si="7"/>
        <v/>
      </c>
      <c r="CD384" s="137"/>
      <c r="CE384" s="137"/>
      <c r="CF384" s="137"/>
      <c r="CG384" s="67"/>
      <c r="CH384" s="67"/>
      <c r="CI384" s="67"/>
      <c r="CJ384" s="67"/>
      <c r="CK384" s="6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</row>
    <row r="385" spans="59:143" ht="18.75" x14ac:dyDescent="0.25">
      <c r="BG385" s="137"/>
      <c r="BH385" s="137"/>
      <c r="BI385" s="137"/>
      <c r="BJ385" s="137"/>
      <c r="BK385" s="137"/>
      <c r="BL385" s="85"/>
      <c r="BM385" s="85">
        <v>66</v>
      </c>
      <c r="BN385" s="340"/>
      <c r="BO385" s="340"/>
      <c r="BP385" s="340"/>
      <c r="BQ385" s="340"/>
      <c r="BR385" s="340"/>
      <c r="BS385" s="340"/>
      <c r="BT385" s="340"/>
      <c r="BU385" s="340"/>
      <c r="BV385" s="278"/>
      <c r="BW385" s="279"/>
      <c r="BX385" s="383"/>
      <c r="BY385" s="137"/>
      <c r="BZ385" s="137"/>
      <c r="CA385" s="137"/>
      <c r="CB385" s="361" t="str">
        <f t="shared" si="6"/>
        <v/>
      </c>
      <c r="CC385" s="361" t="str">
        <f t="shared" si="7"/>
        <v/>
      </c>
      <c r="CD385" s="137"/>
      <c r="CE385" s="137"/>
      <c r="CF385" s="137"/>
      <c r="CG385" s="67"/>
      <c r="CH385" s="67"/>
      <c r="CI385" s="67"/>
      <c r="CJ385" s="67"/>
      <c r="CK385" s="6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</row>
    <row r="386" spans="59:143" ht="18.75" x14ac:dyDescent="0.25">
      <c r="BG386" s="137"/>
      <c r="BH386" s="137"/>
      <c r="BI386" s="137"/>
      <c r="BJ386" s="137"/>
      <c r="BK386" s="137"/>
      <c r="BL386" s="85"/>
      <c r="BM386" s="85">
        <v>67</v>
      </c>
      <c r="BN386" s="340"/>
      <c r="BO386" s="340"/>
      <c r="BP386" s="340"/>
      <c r="BQ386" s="340"/>
      <c r="BR386" s="340"/>
      <c r="BS386" s="340"/>
      <c r="BT386" s="340"/>
      <c r="BU386" s="340"/>
      <c r="BV386" s="278"/>
      <c r="BW386" s="279"/>
      <c r="BX386" s="383"/>
      <c r="BY386" s="137"/>
      <c r="BZ386" s="137"/>
      <c r="CA386" s="137"/>
      <c r="CB386" s="361" t="str">
        <f t="shared" ref="CB386:CB449" si="8">IF(BW386="","",BW386)</f>
        <v/>
      </c>
      <c r="CC386" s="361" t="str">
        <f t="shared" ref="CC386:CC449" si="9">IF(BV386="","",BV386)</f>
        <v/>
      </c>
      <c r="CD386" s="137"/>
      <c r="CE386" s="137"/>
      <c r="CF386" s="137"/>
      <c r="CG386" s="67"/>
      <c r="CH386" s="67"/>
      <c r="CI386" s="67"/>
      <c r="CJ386" s="67"/>
      <c r="CK386" s="6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</row>
    <row r="387" spans="59:143" ht="18.75" x14ac:dyDescent="0.25">
      <c r="BG387" s="137"/>
      <c r="BH387" s="137"/>
      <c r="BI387" s="137"/>
      <c r="BJ387" s="137"/>
      <c r="BK387" s="137"/>
      <c r="BL387" s="85"/>
      <c r="BM387" s="85">
        <v>68</v>
      </c>
      <c r="BN387" s="340"/>
      <c r="BO387" s="340"/>
      <c r="BP387" s="340"/>
      <c r="BQ387" s="340"/>
      <c r="BR387" s="340"/>
      <c r="BS387" s="340"/>
      <c r="BT387" s="340"/>
      <c r="BU387" s="340"/>
      <c r="BV387" s="278"/>
      <c r="BW387" s="279"/>
      <c r="BX387" s="383"/>
      <c r="BY387" s="137"/>
      <c r="BZ387" s="137"/>
      <c r="CA387" s="137"/>
      <c r="CB387" s="361" t="str">
        <f t="shared" si="8"/>
        <v/>
      </c>
      <c r="CC387" s="361" t="str">
        <f t="shared" si="9"/>
        <v/>
      </c>
      <c r="CD387" s="137"/>
      <c r="CE387" s="137"/>
      <c r="CF387" s="137"/>
      <c r="CG387" s="67"/>
      <c r="CH387" s="67"/>
      <c r="CI387" s="67"/>
      <c r="CJ387" s="67"/>
      <c r="CK387" s="6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</row>
    <row r="388" spans="59:143" ht="18.75" x14ac:dyDescent="0.25">
      <c r="BG388" s="137"/>
      <c r="BH388" s="137"/>
      <c r="BI388" s="137"/>
      <c r="BJ388" s="137"/>
      <c r="BK388" s="137"/>
      <c r="BL388" s="85"/>
      <c r="BM388" s="85">
        <v>69</v>
      </c>
      <c r="BN388" s="340"/>
      <c r="BO388" s="340"/>
      <c r="BP388" s="340"/>
      <c r="BQ388" s="340"/>
      <c r="BR388" s="340"/>
      <c r="BS388" s="340"/>
      <c r="BT388" s="340"/>
      <c r="BU388" s="340"/>
      <c r="BV388" s="278"/>
      <c r="BW388" s="279"/>
      <c r="BX388" s="383"/>
      <c r="BY388" s="137"/>
      <c r="BZ388" s="137"/>
      <c r="CA388" s="137"/>
      <c r="CB388" s="361" t="str">
        <f t="shared" si="8"/>
        <v/>
      </c>
      <c r="CC388" s="361" t="str">
        <f t="shared" si="9"/>
        <v/>
      </c>
      <c r="CD388" s="137"/>
      <c r="CE388" s="137"/>
      <c r="CF388" s="137"/>
      <c r="CG388" s="67"/>
      <c r="CH388" s="67"/>
      <c r="CI388" s="67"/>
      <c r="CJ388" s="67"/>
      <c r="CK388" s="6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</row>
    <row r="389" spans="59:143" ht="18.75" x14ac:dyDescent="0.25">
      <c r="BG389" s="137"/>
      <c r="BH389" s="137"/>
      <c r="BI389" s="137"/>
      <c r="BJ389" s="137"/>
      <c r="BK389" s="137"/>
      <c r="BL389" s="85"/>
      <c r="BM389" s="85">
        <v>70</v>
      </c>
      <c r="BN389" s="340"/>
      <c r="BO389" s="340"/>
      <c r="BP389" s="340"/>
      <c r="BQ389" s="340"/>
      <c r="BR389" s="340"/>
      <c r="BS389" s="340"/>
      <c r="BT389" s="340"/>
      <c r="BU389" s="340"/>
      <c r="BV389" s="278"/>
      <c r="BW389" s="279"/>
      <c r="BX389" s="383"/>
      <c r="BY389" s="137"/>
      <c r="BZ389" s="137"/>
      <c r="CA389" s="137"/>
      <c r="CB389" s="361" t="str">
        <f t="shared" si="8"/>
        <v/>
      </c>
      <c r="CC389" s="361" t="str">
        <f t="shared" si="9"/>
        <v/>
      </c>
      <c r="CD389" s="137"/>
      <c r="CE389" s="137"/>
      <c r="CF389" s="137"/>
      <c r="CG389" s="67"/>
      <c r="CH389" s="67"/>
      <c r="CI389" s="67"/>
      <c r="CJ389" s="67"/>
      <c r="CK389" s="6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</row>
    <row r="390" spans="59:143" ht="18.75" x14ac:dyDescent="0.25">
      <c r="BG390" s="137"/>
      <c r="BH390" s="137"/>
      <c r="BI390" s="137"/>
      <c r="BJ390" s="137"/>
      <c r="BK390" s="137"/>
      <c r="BL390" s="85"/>
      <c r="BM390" s="85">
        <v>71</v>
      </c>
      <c r="BN390" s="340"/>
      <c r="BO390" s="340"/>
      <c r="BP390" s="340"/>
      <c r="BQ390" s="340"/>
      <c r="BR390" s="340"/>
      <c r="BS390" s="340"/>
      <c r="BT390" s="340"/>
      <c r="BU390" s="340"/>
      <c r="BV390" s="278"/>
      <c r="BW390" s="279"/>
      <c r="BX390" s="383"/>
      <c r="BY390" s="137"/>
      <c r="BZ390" s="137"/>
      <c r="CA390" s="137"/>
      <c r="CB390" s="361" t="str">
        <f t="shared" si="8"/>
        <v/>
      </c>
      <c r="CC390" s="361" t="str">
        <f t="shared" si="9"/>
        <v/>
      </c>
      <c r="CD390" s="137"/>
      <c r="CE390" s="137"/>
      <c r="CF390" s="137"/>
      <c r="CG390" s="67"/>
      <c r="CH390" s="67"/>
      <c r="CI390" s="67"/>
      <c r="CJ390" s="67"/>
      <c r="CK390" s="6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</row>
    <row r="391" spans="59:143" ht="18.75" x14ac:dyDescent="0.25">
      <c r="BG391" s="137"/>
      <c r="BH391" s="137"/>
      <c r="BI391" s="137"/>
      <c r="BJ391" s="137"/>
      <c r="BK391" s="137"/>
      <c r="BL391" s="85"/>
      <c r="BM391" s="85">
        <v>72</v>
      </c>
      <c r="BN391" s="340"/>
      <c r="BO391" s="340"/>
      <c r="BP391" s="340"/>
      <c r="BQ391" s="340"/>
      <c r="BR391" s="340"/>
      <c r="BS391" s="340"/>
      <c r="BT391" s="340"/>
      <c r="BU391" s="340"/>
      <c r="BV391" s="278"/>
      <c r="BW391" s="279"/>
      <c r="BX391" s="383"/>
      <c r="BY391" s="137"/>
      <c r="BZ391" s="137"/>
      <c r="CA391" s="137"/>
      <c r="CB391" s="361" t="str">
        <f t="shared" si="8"/>
        <v/>
      </c>
      <c r="CC391" s="361" t="str">
        <f t="shared" si="9"/>
        <v/>
      </c>
      <c r="CD391" s="137"/>
      <c r="CE391" s="137"/>
      <c r="CF391" s="137"/>
      <c r="CG391" s="67"/>
      <c r="CH391" s="67"/>
      <c r="CI391" s="67"/>
      <c r="CJ391" s="67"/>
      <c r="CK391" s="6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</row>
    <row r="392" spans="59:143" ht="18.75" x14ac:dyDescent="0.25">
      <c r="BG392" s="137"/>
      <c r="BH392" s="137"/>
      <c r="BI392" s="137"/>
      <c r="BJ392" s="137"/>
      <c r="BK392" s="137"/>
      <c r="BL392" s="85"/>
      <c r="BM392" s="85">
        <v>73</v>
      </c>
      <c r="BN392" s="340"/>
      <c r="BO392" s="340"/>
      <c r="BP392" s="340"/>
      <c r="BQ392" s="340"/>
      <c r="BR392" s="340"/>
      <c r="BS392" s="340"/>
      <c r="BT392" s="340"/>
      <c r="BU392" s="340"/>
      <c r="BV392" s="278"/>
      <c r="BW392" s="279"/>
      <c r="BX392" s="383"/>
      <c r="BY392" s="137"/>
      <c r="BZ392" s="137"/>
      <c r="CA392" s="137"/>
      <c r="CB392" s="361" t="str">
        <f t="shared" si="8"/>
        <v/>
      </c>
      <c r="CC392" s="361" t="str">
        <f t="shared" si="9"/>
        <v/>
      </c>
      <c r="CD392" s="137"/>
      <c r="CE392" s="137"/>
      <c r="CF392" s="137"/>
      <c r="CG392" s="67"/>
      <c r="CH392" s="67"/>
      <c r="CI392" s="67"/>
      <c r="CJ392" s="67"/>
      <c r="CK392" s="6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</row>
    <row r="393" spans="59:143" ht="18.75" x14ac:dyDescent="0.25">
      <c r="BG393" s="137"/>
      <c r="BH393" s="137"/>
      <c r="BI393" s="137"/>
      <c r="BJ393" s="137"/>
      <c r="BK393" s="137"/>
      <c r="BL393" s="85"/>
      <c r="BM393" s="85">
        <v>74</v>
      </c>
      <c r="BN393" s="340"/>
      <c r="BO393" s="340"/>
      <c r="BP393" s="340"/>
      <c r="BQ393" s="340"/>
      <c r="BR393" s="340"/>
      <c r="BS393" s="340"/>
      <c r="BT393" s="340"/>
      <c r="BU393" s="340"/>
      <c r="BV393" s="278"/>
      <c r="BW393" s="279"/>
      <c r="BX393" s="383"/>
      <c r="BY393" s="137"/>
      <c r="BZ393" s="137"/>
      <c r="CA393" s="137"/>
      <c r="CB393" s="361" t="str">
        <f t="shared" si="8"/>
        <v/>
      </c>
      <c r="CC393" s="361" t="str">
        <f t="shared" si="9"/>
        <v/>
      </c>
      <c r="CD393" s="137"/>
      <c r="CE393" s="137"/>
      <c r="CF393" s="137"/>
      <c r="CG393" s="67"/>
      <c r="CH393" s="67"/>
      <c r="CI393" s="67"/>
      <c r="CJ393" s="67"/>
      <c r="CK393" s="6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</row>
    <row r="394" spans="59:143" ht="18.75" x14ac:dyDescent="0.25">
      <c r="BG394" s="137"/>
      <c r="BH394" s="137"/>
      <c r="BI394" s="137"/>
      <c r="BJ394" s="137"/>
      <c r="BK394" s="137"/>
      <c r="BL394" s="85"/>
      <c r="BM394" s="85">
        <v>75</v>
      </c>
      <c r="BN394" s="340"/>
      <c r="BO394" s="340"/>
      <c r="BP394" s="340"/>
      <c r="BQ394" s="340"/>
      <c r="BR394" s="340"/>
      <c r="BS394" s="340"/>
      <c r="BT394" s="340"/>
      <c r="BU394" s="340"/>
      <c r="BV394" s="278"/>
      <c r="BW394" s="279"/>
      <c r="BX394" s="383"/>
      <c r="BY394" s="137"/>
      <c r="BZ394" s="137"/>
      <c r="CA394" s="137"/>
      <c r="CB394" s="361" t="str">
        <f t="shared" si="8"/>
        <v/>
      </c>
      <c r="CC394" s="361" t="str">
        <f t="shared" si="9"/>
        <v/>
      </c>
      <c r="CD394" s="137"/>
      <c r="CE394" s="137"/>
      <c r="CF394" s="137"/>
      <c r="CG394" s="67"/>
      <c r="CH394" s="67"/>
      <c r="CI394" s="67"/>
      <c r="CJ394" s="67"/>
      <c r="CK394" s="6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</row>
    <row r="395" spans="59:143" ht="18.75" x14ac:dyDescent="0.25">
      <c r="BG395" s="137"/>
      <c r="BH395" s="137"/>
      <c r="BI395" s="137"/>
      <c r="BJ395" s="137"/>
      <c r="BK395" s="137"/>
      <c r="BL395" s="85"/>
      <c r="BM395" s="85">
        <v>76</v>
      </c>
      <c r="BN395" s="340"/>
      <c r="BO395" s="340"/>
      <c r="BP395" s="340"/>
      <c r="BQ395" s="340"/>
      <c r="BR395" s="340"/>
      <c r="BS395" s="340"/>
      <c r="BT395" s="340"/>
      <c r="BU395" s="340"/>
      <c r="BV395" s="278"/>
      <c r="BW395" s="279"/>
      <c r="BX395" s="383"/>
      <c r="BY395" s="137"/>
      <c r="BZ395" s="137"/>
      <c r="CA395" s="137"/>
      <c r="CB395" s="361" t="str">
        <f t="shared" si="8"/>
        <v/>
      </c>
      <c r="CC395" s="361" t="str">
        <f t="shared" si="9"/>
        <v/>
      </c>
      <c r="CD395" s="137"/>
      <c r="CE395" s="137"/>
      <c r="CF395" s="137"/>
      <c r="CG395" s="67"/>
      <c r="CH395" s="67"/>
      <c r="CI395" s="67"/>
      <c r="CJ395" s="67"/>
      <c r="CK395" s="6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</row>
    <row r="396" spans="59:143" ht="18.75" x14ac:dyDescent="0.25">
      <c r="BG396" s="137"/>
      <c r="BH396" s="137"/>
      <c r="BI396" s="137"/>
      <c r="BJ396" s="137"/>
      <c r="BK396" s="137"/>
      <c r="BL396" s="85"/>
      <c r="BM396" s="85">
        <v>77</v>
      </c>
      <c r="BN396" s="340"/>
      <c r="BO396" s="340"/>
      <c r="BP396" s="340"/>
      <c r="BQ396" s="340"/>
      <c r="BR396" s="340"/>
      <c r="BS396" s="340"/>
      <c r="BT396" s="340"/>
      <c r="BU396" s="340"/>
      <c r="BV396" s="278"/>
      <c r="BW396" s="279"/>
      <c r="BX396" s="383"/>
      <c r="BY396" s="137"/>
      <c r="BZ396" s="137"/>
      <c r="CA396" s="137"/>
      <c r="CB396" s="361" t="str">
        <f t="shared" si="8"/>
        <v/>
      </c>
      <c r="CC396" s="361" t="str">
        <f t="shared" si="9"/>
        <v/>
      </c>
      <c r="CD396" s="137"/>
      <c r="CE396" s="137"/>
      <c r="CF396" s="137"/>
      <c r="CG396" s="67"/>
      <c r="CH396" s="67"/>
      <c r="CI396" s="67"/>
      <c r="CJ396" s="67"/>
      <c r="CK396" s="6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</row>
    <row r="397" spans="59:143" ht="18.75" x14ac:dyDescent="0.25">
      <c r="BG397" s="137"/>
      <c r="BH397" s="137"/>
      <c r="BI397" s="137"/>
      <c r="BJ397" s="137"/>
      <c r="BK397" s="137"/>
      <c r="BL397" s="85"/>
      <c r="BM397" s="85">
        <v>78</v>
      </c>
      <c r="BN397" s="340"/>
      <c r="BO397" s="340"/>
      <c r="BP397" s="340"/>
      <c r="BQ397" s="340"/>
      <c r="BR397" s="340"/>
      <c r="BS397" s="340"/>
      <c r="BT397" s="340"/>
      <c r="BU397" s="340"/>
      <c r="BV397" s="278"/>
      <c r="BW397" s="279"/>
      <c r="BX397" s="383"/>
      <c r="BY397" s="137"/>
      <c r="BZ397" s="137"/>
      <c r="CA397" s="137"/>
      <c r="CB397" s="361" t="str">
        <f t="shared" si="8"/>
        <v/>
      </c>
      <c r="CC397" s="361" t="str">
        <f t="shared" si="9"/>
        <v/>
      </c>
      <c r="CD397" s="137"/>
      <c r="CE397" s="137"/>
      <c r="CF397" s="137"/>
      <c r="CG397" s="67"/>
      <c r="CH397" s="67"/>
      <c r="CI397" s="67"/>
      <c r="CJ397" s="67"/>
      <c r="CK397" s="6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</row>
    <row r="398" spans="59:143" ht="18.75" x14ac:dyDescent="0.25">
      <c r="BG398" s="137"/>
      <c r="BH398" s="137"/>
      <c r="BI398" s="137"/>
      <c r="BJ398" s="137"/>
      <c r="BK398" s="137"/>
      <c r="BL398" s="85"/>
      <c r="BM398" s="85">
        <v>79</v>
      </c>
      <c r="BN398" s="340"/>
      <c r="BO398" s="340"/>
      <c r="BP398" s="340"/>
      <c r="BQ398" s="340"/>
      <c r="BR398" s="340"/>
      <c r="BS398" s="340"/>
      <c r="BT398" s="340"/>
      <c r="BU398" s="340"/>
      <c r="BV398" s="278"/>
      <c r="BW398" s="279"/>
      <c r="BX398" s="383"/>
      <c r="BY398" s="137"/>
      <c r="BZ398" s="137"/>
      <c r="CA398" s="137"/>
      <c r="CB398" s="361" t="str">
        <f t="shared" si="8"/>
        <v/>
      </c>
      <c r="CC398" s="361" t="str">
        <f t="shared" si="9"/>
        <v/>
      </c>
      <c r="CD398" s="137"/>
      <c r="CE398" s="137"/>
      <c r="CF398" s="137"/>
      <c r="CG398" s="67"/>
      <c r="CH398" s="67"/>
      <c r="CI398" s="67"/>
      <c r="CJ398" s="67"/>
      <c r="CK398" s="6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</row>
    <row r="399" spans="59:143" ht="18.75" x14ac:dyDescent="0.25">
      <c r="BG399" s="137"/>
      <c r="BH399" s="137"/>
      <c r="BI399" s="137"/>
      <c r="BJ399" s="137"/>
      <c r="BK399" s="137"/>
      <c r="BL399" s="85"/>
      <c r="BM399" s="85">
        <v>80</v>
      </c>
      <c r="BN399" s="340"/>
      <c r="BO399" s="340"/>
      <c r="BP399" s="340"/>
      <c r="BQ399" s="340"/>
      <c r="BR399" s="340"/>
      <c r="BS399" s="340"/>
      <c r="BT399" s="340"/>
      <c r="BU399" s="340"/>
      <c r="BV399" s="278"/>
      <c r="BW399" s="279"/>
      <c r="BX399" s="383"/>
      <c r="BY399" s="137"/>
      <c r="BZ399" s="137"/>
      <c r="CA399" s="137"/>
      <c r="CB399" s="361" t="str">
        <f t="shared" si="8"/>
        <v/>
      </c>
      <c r="CC399" s="361" t="str">
        <f t="shared" si="9"/>
        <v/>
      </c>
      <c r="CD399" s="137"/>
      <c r="CE399" s="137"/>
      <c r="CF399" s="137"/>
      <c r="CG399" s="67"/>
      <c r="CH399" s="67"/>
      <c r="CI399" s="67"/>
      <c r="CJ399" s="67"/>
      <c r="CK399" s="6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</row>
    <row r="400" spans="59:143" ht="18.75" x14ac:dyDescent="0.25">
      <c r="BG400" s="137"/>
      <c r="BH400" s="137"/>
      <c r="BI400" s="137"/>
      <c r="BJ400" s="137"/>
      <c r="BK400" s="137"/>
      <c r="BL400" s="85"/>
      <c r="BM400" s="85">
        <v>81</v>
      </c>
      <c r="BN400" s="340"/>
      <c r="BO400" s="340"/>
      <c r="BP400" s="340"/>
      <c r="BQ400" s="340"/>
      <c r="BR400" s="340"/>
      <c r="BS400" s="340"/>
      <c r="BT400" s="340"/>
      <c r="BU400" s="340"/>
      <c r="BV400" s="278"/>
      <c r="BW400" s="279"/>
      <c r="BX400" s="383"/>
      <c r="BY400" s="137"/>
      <c r="BZ400" s="137"/>
      <c r="CA400" s="137"/>
      <c r="CB400" s="361" t="str">
        <f t="shared" si="8"/>
        <v/>
      </c>
      <c r="CC400" s="361" t="str">
        <f t="shared" si="9"/>
        <v/>
      </c>
      <c r="CD400" s="137"/>
      <c r="CE400" s="137"/>
      <c r="CF400" s="137"/>
      <c r="CG400" s="67"/>
      <c r="CH400" s="67"/>
      <c r="CI400" s="67"/>
      <c r="CJ400" s="67"/>
      <c r="CK400" s="6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</row>
    <row r="401" spans="59:143" ht="18.75" x14ac:dyDescent="0.25">
      <c r="BG401" s="137"/>
      <c r="BH401" s="137"/>
      <c r="BI401" s="137"/>
      <c r="BJ401" s="137"/>
      <c r="BK401" s="137"/>
      <c r="BL401" s="85"/>
      <c r="BM401" s="85">
        <v>82</v>
      </c>
      <c r="BN401" s="340"/>
      <c r="BO401" s="340"/>
      <c r="BP401" s="340"/>
      <c r="BQ401" s="340"/>
      <c r="BR401" s="340"/>
      <c r="BS401" s="340"/>
      <c r="BT401" s="340"/>
      <c r="BU401" s="340"/>
      <c r="BV401" s="278"/>
      <c r="BW401" s="279"/>
      <c r="BX401" s="383"/>
      <c r="BY401" s="137"/>
      <c r="BZ401" s="137"/>
      <c r="CA401" s="137"/>
      <c r="CB401" s="361" t="str">
        <f t="shared" si="8"/>
        <v/>
      </c>
      <c r="CC401" s="361" t="str">
        <f t="shared" si="9"/>
        <v/>
      </c>
      <c r="CD401" s="137"/>
      <c r="CE401" s="137"/>
      <c r="CF401" s="137"/>
      <c r="CG401" s="67"/>
      <c r="CH401" s="67"/>
      <c r="CI401" s="67"/>
      <c r="CJ401" s="67"/>
      <c r="CK401" s="6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</row>
    <row r="402" spans="59:143" ht="18.75" x14ac:dyDescent="0.25">
      <c r="BG402" s="137"/>
      <c r="BH402" s="137"/>
      <c r="BI402" s="137"/>
      <c r="BJ402" s="137"/>
      <c r="BK402" s="137"/>
      <c r="BL402" s="85"/>
      <c r="BM402" s="85">
        <v>83</v>
      </c>
      <c r="BN402" s="340"/>
      <c r="BO402" s="340"/>
      <c r="BP402" s="340"/>
      <c r="BQ402" s="340"/>
      <c r="BR402" s="340"/>
      <c r="BS402" s="340"/>
      <c r="BT402" s="340"/>
      <c r="BU402" s="340"/>
      <c r="BV402" s="278"/>
      <c r="BW402" s="279"/>
      <c r="BX402" s="383"/>
      <c r="BY402" s="137"/>
      <c r="BZ402" s="137"/>
      <c r="CA402" s="137"/>
      <c r="CB402" s="361" t="str">
        <f t="shared" si="8"/>
        <v/>
      </c>
      <c r="CC402" s="361" t="str">
        <f t="shared" si="9"/>
        <v/>
      </c>
      <c r="CD402" s="137"/>
      <c r="CE402" s="137"/>
      <c r="CF402" s="137"/>
      <c r="CG402" s="67"/>
      <c r="CH402" s="67"/>
      <c r="CI402" s="67"/>
      <c r="CJ402" s="67"/>
      <c r="CK402" s="6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</row>
    <row r="403" spans="59:143" ht="18.75" x14ac:dyDescent="0.25">
      <c r="BG403" s="137"/>
      <c r="BH403" s="137"/>
      <c r="BI403" s="137"/>
      <c r="BJ403" s="137"/>
      <c r="BK403" s="137"/>
      <c r="BL403" s="85"/>
      <c r="BM403" s="85">
        <v>84</v>
      </c>
      <c r="BN403" s="340"/>
      <c r="BO403" s="340"/>
      <c r="BP403" s="340"/>
      <c r="BQ403" s="340"/>
      <c r="BR403" s="340"/>
      <c r="BS403" s="340"/>
      <c r="BT403" s="340"/>
      <c r="BU403" s="340"/>
      <c r="BV403" s="278"/>
      <c r="BW403" s="279"/>
      <c r="BX403" s="383"/>
      <c r="BY403" s="137"/>
      <c r="BZ403" s="137"/>
      <c r="CA403" s="137"/>
      <c r="CB403" s="361" t="str">
        <f t="shared" si="8"/>
        <v/>
      </c>
      <c r="CC403" s="361" t="str">
        <f t="shared" si="9"/>
        <v/>
      </c>
      <c r="CD403" s="137"/>
      <c r="CE403" s="137"/>
      <c r="CF403" s="137"/>
      <c r="CG403" s="67"/>
      <c r="CH403" s="67"/>
      <c r="CI403" s="67"/>
      <c r="CJ403" s="67"/>
      <c r="CK403" s="6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</row>
    <row r="404" spans="59:143" ht="18.75" x14ac:dyDescent="0.25">
      <c r="BG404" s="137"/>
      <c r="BH404" s="137"/>
      <c r="BI404" s="137"/>
      <c r="BJ404" s="137"/>
      <c r="BK404" s="137"/>
      <c r="BL404" s="85"/>
      <c r="BM404" s="85">
        <v>85</v>
      </c>
      <c r="BN404" s="340"/>
      <c r="BO404" s="340"/>
      <c r="BP404" s="340"/>
      <c r="BQ404" s="340"/>
      <c r="BR404" s="340"/>
      <c r="BS404" s="340"/>
      <c r="BT404" s="340"/>
      <c r="BU404" s="340"/>
      <c r="BV404" s="278"/>
      <c r="BW404" s="279"/>
      <c r="BX404" s="383"/>
      <c r="BY404" s="137"/>
      <c r="BZ404" s="137"/>
      <c r="CA404" s="137"/>
      <c r="CB404" s="361" t="str">
        <f t="shared" si="8"/>
        <v/>
      </c>
      <c r="CC404" s="361" t="str">
        <f t="shared" si="9"/>
        <v/>
      </c>
      <c r="CD404" s="137"/>
      <c r="CE404" s="137"/>
      <c r="CF404" s="137"/>
      <c r="CG404" s="67"/>
      <c r="CH404" s="67"/>
      <c r="CI404" s="67"/>
      <c r="CJ404" s="67"/>
      <c r="CK404" s="6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</row>
    <row r="405" spans="59:143" ht="18.75" x14ac:dyDescent="0.25">
      <c r="BG405" s="137"/>
      <c r="BH405" s="137"/>
      <c r="BI405" s="137"/>
      <c r="BJ405" s="137"/>
      <c r="BK405" s="137"/>
      <c r="BL405" s="85"/>
      <c r="BM405" s="85">
        <v>86</v>
      </c>
      <c r="BN405" s="340"/>
      <c r="BO405" s="340"/>
      <c r="BP405" s="340"/>
      <c r="BQ405" s="340"/>
      <c r="BR405" s="340"/>
      <c r="BS405" s="340"/>
      <c r="BT405" s="340"/>
      <c r="BU405" s="340"/>
      <c r="BV405" s="278"/>
      <c r="BW405" s="279"/>
      <c r="BX405" s="383"/>
      <c r="BY405" s="137"/>
      <c r="BZ405" s="137"/>
      <c r="CA405" s="137"/>
      <c r="CB405" s="361" t="str">
        <f t="shared" si="8"/>
        <v/>
      </c>
      <c r="CC405" s="361" t="str">
        <f t="shared" si="9"/>
        <v/>
      </c>
      <c r="CD405" s="137"/>
      <c r="CE405" s="137"/>
      <c r="CF405" s="137"/>
      <c r="CG405" s="67"/>
      <c r="CH405" s="67"/>
      <c r="CI405" s="67"/>
      <c r="CJ405" s="67"/>
      <c r="CK405" s="6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</row>
    <row r="406" spans="59:143" ht="18.75" x14ac:dyDescent="0.25">
      <c r="BG406" s="137"/>
      <c r="BH406" s="137"/>
      <c r="BI406" s="137"/>
      <c r="BJ406" s="137"/>
      <c r="BK406" s="137"/>
      <c r="BL406" s="85"/>
      <c r="BM406" s="85">
        <v>87</v>
      </c>
      <c r="BN406" s="340"/>
      <c r="BO406" s="340"/>
      <c r="BP406" s="340"/>
      <c r="BQ406" s="340"/>
      <c r="BR406" s="340"/>
      <c r="BS406" s="340"/>
      <c r="BT406" s="340"/>
      <c r="BU406" s="340"/>
      <c r="BV406" s="278"/>
      <c r="BW406" s="279"/>
      <c r="BX406" s="383"/>
      <c r="BY406" s="137"/>
      <c r="BZ406" s="137"/>
      <c r="CA406" s="137"/>
      <c r="CB406" s="361" t="str">
        <f t="shared" si="8"/>
        <v/>
      </c>
      <c r="CC406" s="361" t="str">
        <f t="shared" si="9"/>
        <v/>
      </c>
      <c r="CD406" s="137"/>
      <c r="CE406" s="137"/>
      <c r="CF406" s="137"/>
      <c r="CG406" s="67"/>
      <c r="CH406" s="67"/>
      <c r="CI406" s="67"/>
      <c r="CJ406" s="67"/>
      <c r="CK406" s="6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</row>
    <row r="407" spans="59:143" ht="18.75" x14ac:dyDescent="0.25">
      <c r="BG407" s="137"/>
      <c r="BH407" s="137"/>
      <c r="BI407" s="137"/>
      <c r="BJ407" s="137"/>
      <c r="BK407" s="137"/>
      <c r="BL407" s="85"/>
      <c r="BM407" s="85">
        <v>88</v>
      </c>
      <c r="BN407" s="340"/>
      <c r="BO407" s="340"/>
      <c r="BP407" s="340"/>
      <c r="BQ407" s="340"/>
      <c r="BR407" s="340"/>
      <c r="BS407" s="340"/>
      <c r="BT407" s="340"/>
      <c r="BU407" s="340"/>
      <c r="BV407" s="278"/>
      <c r="BW407" s="279"/>
      <c r="BX407" s="383"/>
      <c r="BY407" s="137"/>
      <c r="BZ407" s="137"/>
      <c r="CA407" s="137"/>
      <c r="CB407" s="361" t="str">
        <f t="shared" si="8"/>
        <v/>
      </c>
      <c r="CC407" s="361" t="str">
        <f t="shared" si="9"/>
        <v/>
      </c>
      <c r="CD407" s="137"/>
      <c r="CE407" s="137"/>
      <c r="CF407" s="137"/>
      <c r="CG407" s="67"/>
      <c r="CH407" s="67"/>
      <c r="CI407" s="67"/>
      <c r="CJ407" s="67"/>
      <c r="CK407" s="6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</row>
    <row r="408" spans="59:143" ht="18.75" x14ac:dyDescent="0.25">
      <c r="BG408" s="137"/>
      <c r="BH408" s="137"/>
      <c r="BI408" s="137"/>
      <c r="BJ408" s="137"/>
      <c r="BK408" s="137"/>
      <c r="BL408" s="85"/>
      <c r="BM408" s="85">
        <v>89</v>
      </c>
      <c r="BN408" s="340"/>
      <c r="BO408" s="340"/>
      <c r="BP408" s="340"/>
      <c r="BQ408" s="340"/>
      <c r="BR408" s="340"/>
      <c r="BS408" s="340"/>
      <c r="BT408" s="340"/>
      <c r="BU408" s="340"/>
      <c r="BV408" s="278"/>
      <c r="BW408" s="279"/>
      <c r="BX408" s="383"/>
      <c r="BY408" s="137"/>
      <c r="BZ408" s="137"/>
      <c r="CA408" s="137"/>
      <c r="CB408" s="361" t="str">
        <f t="shared" si="8"/>
        <v/>
      </c>
      <c r="CC408" s="361" t="str">
        <f t="shared" si="9"/>
        <v/>
      </c>
      <c r="CD408" s="137"/>
      <c r="CE408" s="137"/>
      <c r="CF408" s="137"/>
      <c r="CG408" s="67"/>
      <c r="CH408" s="67"/>
      <c r="CI408" s="67"/>
      <c r="CJ408" s="67"/>
      <c r="CK408" s="6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</row>
    <row r="409" spans="59:143" ht="18.75" x14ac:dyDescent="0.25">
      <c r="BG409" s="137"/>
      <c r="BH409" s="137"/>
      <c r="BI409" s="137"/>
      <c r="BJ409" s="137"/>
      <c r="BK409" s="137"/>
      <c r="BL409" s="85"/>
      <c r="BM409" s="85">
        <v>90</v>
      </c>
      <c r="BN409" s="340"/>
      <c r="BO409" s="340"/>
      <c r="BP409" s="340"/>
      <c r="BQ409" s="340"/>
      <c r="BR409" s="340"/>
      <c r="BS409" s="340"/>
      <c r="BT409" s="340"/>
      <c r="BU409" s="340"/>
      <c r="BV409" s="278"/>
      <c r="BW409" s="279"/>
      <c r="BX409" s="383"/>
      <c r="BY409" s="137"/>
      <c r="BZ409" s="137"/>
      <c r="CA409" s="137"/>
      <c r="CB409" s="361" t="str">
        <f t="shared" si="8"/>
        <v/>
      </c>
      <c r="CC409" s="361" t="str">
        <f t="shared" si="9"/>
        <v/>
      </c>
      <c r="CD409" s="137"/>
      <c r="CE409" s="137"/>
      <c r="CF409" s="137"/>
      <c r="CG409" s="67"/>
      <c r="CH409" s="67"/>
      <c r="CI409" s="67"/>
      <c r="CJ409" s="67"/>
      <c r="CK409" s="6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</row>
    <row r="410" spans="59:143" ht="18.75" x14ac:dyDescent="0.25">
      <c r="BG410" s="137"/>
      <c r="BH410" s="137"/>
      <c r="BI410" s="137"/>
      <c r="BJ410" s="137"/>
      <c r="BK410" s="137"/>
      <c r="BL410" s="85"/>
      <c r="BM410" s="85">
        <v>91</v>
      </c>
      <c r="BN410" s="340"/>
      <c r="BO410" s="340"/>
      <c r="BP410" s="340"/>
      <c r="BQ410" s="340"/>
      <c r="BR410" s="340"/>
      <c r="BS410" s="340"/>
      <c r="BT410" s="340"/>
      <c r="BU410" s="340"/>
      <c r="BV410" s="278"/>
      <c r="BW410" s="279"/>
      <c r="BX410" s="383"/>
      <c r="BY410" s="137"/>
      <c r="BZ410" s="137"/>
      <c r="CA410" s="137"/>
      <c r="CB410" s="361" t="str">
        <f t="shared" si="8"/>
        <v/>
      </c>
      <c r="CC410" s="361" t="str">
        <f t="shared" si="9"/>
        <v/>
      </c>
      <c r="CD410" s="137"/>
      <c r="CE410" s="137"/>
      <c r="CF410" s="137"/>
      <c r="CG410" s="67"/>
      <c r="CH410" s="67"/>
      <c r="CI410" s="67"/>
      <c r="CJ410" s="67"/>
      <c r="CK410" s="6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</row>
    <row r="411" spans="59:143" ht="18.75" x14ac:dyDescent="0.25">
      <c r="BG411" s="137"/>
      <c r="BH411" s="137"/>
      <c r="BI411" s="137"/>
      <c r="BJ411" s="137"/>
      <c r="BK411" s="137"/>
      <c r="BL411" s="85"/>
      <c r="BM411" s="85">
        <v>92</v>
      </c>
      <c r="BN411" s="340"/>
      <c r="BO411" s="340"/>
      <c r="BP411" s="340"/>
      <c r="BQ411" s="340"/>
      <c r="BR411" s="340"/>
      <c r="BS411" s="340"/>
      <c r="BT411" s="340"/>
      <c r="BU411" s="340"/>
      <c r="BV411" s="278"/>
      <c r="BW411" s="279"/>
      <c r="BX411" s="383"/>
      <c r="BY411" s="137"/>
      <c r="BZ411" s="137"/>
      <c r="CA411" s="137"/>
      <c r="CB411" s="361" t="str">
        <f t="shared" si="8"/>
        <v/>
      </c>
      <c r="CC411" s="361" t="str">
        <f t="shared" si="9"/>
        <v/>
      </c>
      <c r="CD411" s="137"/>
      <c r="CE411" s="137"/>
      <c r="CF411" s="137"/>
      <c r="CG411" s="67"/>
      <c r="CH411" s="67"/>
      <c r="CI411" s="67"/>
      <c r="CJ411" s="67"/>
      <c r="CK411" s="6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</row>
    <row r="412" spans="59:143" ht="18.75" x14ac:dyDescent="0.25">
      <c r="BG412" s="137"/>
      <c r="BH412" s="137"/>
      <c r="BI412" s="137"/>
      <c r="BJ412" s="137"/>
      <c r="BK412" s="137"/>
      <c r="BL412" s="85"/>
      <c r="BM412" s="85">
        <v>93</v>
      </c>
      <c r="BN412" s="340"/>
      <c r="BO412" s="340"/>
      <c r="BP412" s="340"/>
      <c r="BQ412" s="340"/>
      <c r="BR412" s="340"/>
      <c r="BS412" s="340"/>
      <c r="BT412" s="340"/>
      <c r="BU412" s="340"/>
      <c r="BV412" s="278"/>
      <c r="BW412" s="279"/>
      <c r="BX412" s="383"/>
      <c r="BY412" s="137"/>
      <c r="BZ412" s="137"/>
      <c r="CA412" s="137"/>
      <c r="CB412" s="361" t="str">
        <f t="shared" si="8"/>
        <v/>
      </c>
      <c r="CC412" s="361" t="str">
        <f t="shared" si="9"/>
        <v/>
      </c>
      <c r="CD412" s="137"/>
      <c r="CE412" s="137"/>
      <c r="CF412" s="137"/>
      <c r="CG412" s="67"/>
      <c r="CH412" s="67"/>
      <c r="CI412" s="67"/>
      <c r="CJ412" s="67"/>
      <c r="CK412" s="6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</row>
    <row r="413" spans="59:143" ht="18.75" x14ac:dyDescent="0.25">
      <c r="BG413" s="137"/>
      <c r="BH413" s="137"/>
      <c r="BI413" s="137"/>
      <c r="BJ413" s="137"/>
      <c r="BK413" s="137"/>
      <c r="BL413" s="85"/>
      <c r="BM413" s="85">
        <v>94</v>
      </c>
      <c r="BN413" s="340"/>
      <c r="BO413" s="340"/>
      <c r="BP413" s="340"/>
      <c r="BQ413" s="340"/>
      <c r="BR413" s="340"/>
      <c r="BS413" s="340"/>
      <c r="BT413" s="340"/>
      <c r="BU413" s="340"/>
      <c r="BV413" s="278"/>
      <c r="BW413" s="279"/>
      <c r="BX413" s="383"/>
      <c r="BY413" s="137"/>
      <c r="BZ413" s="137"/>
      <c r="CA413" s="137"/>
      <c r="CB413" s="361" t="str">
        <f t="shared" si="8"/>
        <v/>
      </c>
      <c r="CC413" s="361" t="str">
        <f t="shared" si="9"/>
        <v/>
      </c>
      <c r="CD413" s="137"/>
      <c r="CE413" s="137"/>
      <c r="CF413" s="137"/>
      <c r="CG413" s="67"/>
      <c r="CH413" s="67"/>
      <c r="CI413" s="67"/>
      <c r="CJ413" s="67"/>
      <c r="CK413" s="6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</row>
    <row r="414" spans="59:143" ht="18.75" x14ac:dyDescent="0.25">
      <c r="BG414" s="137"/>
      <c r="BH414" s="137"/>
      <c r="BI414" s="137"/>
      <c r="BJ414" s="137"/>
      <c r="BK414" s="137"/>
      <c r="BL414" s="85"/>
      <c r="BM414" s="85">
        <v>95</v>
      </c>
      <c r="BN414" s="340"/>
      <c r="BO414" s="340"/>
      <c r="BP414" s="340"/>
      <c r="BQ414" s="340"/>
      <c r="BR414" s="340"/>
      <c r="BS414" s="340"/>
      <c r="BT414" s="340"/>
      <c r="BU414" s="340"/>
      <c r="BV414" s="278"/>
      <c r="BW414" s="279"/>
      <c r="BX414" s="383"/>
      <c r="BY414" s="137"/>
      <c r="BZ414" s="137"/>
      <c r="CA414" s="137"/>
      <c r="CB414" s="361" t="str">
        <f t="shared" si="8"/>
        <v/>
      </c>
      <c r="CC414" s="361" t="str">
        <f t="shared" si="9"/>
        <v/>
      </c>
      <c r="CD414" s="137"/>
      <c r="CE414" s="137"/>
      <c r="CF414" s="137"/>
      <c r="CG414" s="67"/>
      <c r="CH414" s="67"/>
      <c r="CI414" s="67"/>
      <c r="CJ414" s="67"/>
      <c r="CK414" s="6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</row>
    <row r="415" spans="59:143" ht="18.75" x14ac:dyDescent="0.25">
      <c r="BG415" s="137"/>
      <c r="BH415" s="137"/>
      <c r="BI415" s="137"/>
      <c r="BJ415" s="137"/>
      <c r="BK415" s="137"/>
      <c r="BL415" s="85"/>
      <c r="BM415" s="85">
        <v>96</v>
      </c>
      <c r="BN415" s="340"/>
      <c r="BO415" s="340"/>
      <c r="BP415" s="340"/>
      <c r="BQ415" s="340"/>
      <c r="BR415" s="340"/>
      <c r="BS415" s="340"/>
      <c r="BT415" s="340"/>
      <c r="BU415" s="340"/>
      <c r="BV415" s="278"/>
      <c r="BW415" s="279"/>
      <c r="BX415" s="383"/>
      <c r="BY415" s="137"/>
      <c r="BZ415" s="137"/>
      <c r="CA415" s="137"/>
      <c r="CB415" s="361" t="str">
        <f t="shared" si="8"/>
        <v/>
      </c>
      <c r="CC415" s="361" t="str">
        <f t="shared" si="9"/>
        <v/>
      </c>
      <c r="CD415" s="137"/>
      <c r="CE415" s="137"/>
      <c r="CF415" s="137"/>
      <c r="CG415" s="67"/>
      <c r="CH415" s="67"/>
      <c r="CI415" s="67"/>
      <c r="CJ415" s="67"/>
      <c r="CK415" s="6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</row>
    <row r="416" spans="59:143" ht="18.75" x14ac:dyDescent="0.25">
      <c r="BG416" s="137"/>
      <c r="BH416" s="137"/>
      <c r="BI416" s="137"/>
      <c r="BJ416" s="137"/>
      <c r="BK416" s="137"/>
      <c r="BL416" s="85"/>
      <c r="BM416" s="85">
        <v>97</v>
      </c>
      <c r="BN416" s="340"/>
      <c r="BO416" s="340"/>
      <c r="BP416" s="340"/>
      <c r="BQ416" s="340"/>
      <c r="BR416" s="340"/>
      <c r="BS416" s="340"/>
      <c r="BT416" s="340"/>
      <c r="BU416" s="340"/>
      <c r="BV416" s="278"/>
      <c r="BW416" s="279"/>
      <c r="BX416" s="383"/>
      <c r="BY416" s="137"/>
      <c r="BZ416" s="137"/>
      <c r="CA416" s="137"/>
      <c r="CB416" s="361" t="str">
        <f t="shared" si="8"/>
        <v/>
      </c>
      <c r="CC416" s="361" t="str">
        <f t="shared" si="9"/>
        <v/>
      </c>
      <c r="CD416" s="137"/>
      <c r="CE416" s="137"/>
      <c r="CF416" s="137"/>
      <c r="CG416" s="67"/>
      <c r="CH416" s="67"/>
      <c r="CI416" s="67"/>
      <c r="CJ416" s="67"/>
      <c r="CK416" s="6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</row>
    <row r="417" spans="59:143" ht="18.75" x14ac:dyDescent="0.25">
      <c r="BG417" s="137"/>
      <c r="BH417" s="137"/>
      <c r="BI417" s="137"/>
      <c r="BJ417" s="137"/>
      <c r="BK417" s="137"/>
      <c r="BL417" s="85"/>
      <c r="BM417" s="85">
        <v>98</v>
      </c>
      <c r="BN417" s="340"/>
      <c r="BO417" s="340"/>
      <c r="BP417" s="340"/>
      <c r="BQ417" s="340"/>
      <c r="BR417" s="340"/>
      <c r="BS417" s="340"/>
      <c r="BT417" s="340"/>
      <c r="BU417" s="340"/>
      <c r="BV417" s="278"/>
      <c r="BW417" s="279"/>
      <c r="BX417" s="383"/>
      <c r="BY417" s="137"/>
      <c r="BZ417" s="137"/>
      <c r="CA417" s="137"/>
      <c r="CB417" s="361" t="str">
        <f t="shared" si="8"/>
        <v/>
      </c>
      <c r="CC417" s="361" t="str">
        <f t="shared" si="9"/>
        <v/>
      </c>
      <c r="CD417" s="137"/>
      <c r="CE417" s="137"/>
      <c r="CF417" s="137"/>
      <c r="CG417" s="67"/>
      <c r="CH417" s="67"/>
      <c r="CI417" s="67"/>
      <c r="CJ417" s="67"/>
      <c r="CK417" s="6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</row>
    <row r="418" spans="59:143" ht="18.75" x14ac:dyDescent="0.25">
      <c r="BG418" s="137"/>
      <c r="BH418" s="137"/>
      <c r="BI418" s="137"/>
      <c r="BJ418" s="137"/>
      <c r="BK418" s="137"/>
      <c r="BL418" s="85"/>
      <c r="BM418" s="85">
        <v>99</v>
      </c>
      <c r="BN418" s="340"/>
      <c r="BO418" s="340"/>
      <c r="BP418" s="340"/>
      <c r="BQ418" s="340"/>
      <c r="BR418" s="340"/>
      <c r="BS418" s="340"/>
      <c r="BT418" s="340"/>
      <c r="BU418" s="340"/>
      <c r="BV418" s="278"/>
      <c r="BW418" s="279"/>
      <c r="BX418" s="383"/>
      <c r="BY418" s="137"/>
      <c r="BZ418" s="137"/>
      <c r="CA418" s="137"/>
      <c r="CB418" s="361" t="str">
        <f t="shared" si="8"/>
        <v/>
      </c>
      <c r="CC418" s="361" t="str">
        <f t="shared" si="9"/>
        <v/>
      </c>
      <c r="CD418" s="137"/>
      <c r="CE418" s="137"/>
      <c r="CF418" s="137"/>
      <c r="CG418" s="67"/>
      <c r="CH418" s="67"/>
      <c r="CI418" s="67"/>
      <c r="CJ418" s="67"/>
      <c r="CK418" s="6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</row>
    <row r="419" spans="59:143" ht="18.75" x14ac:dyDescent="0.25">
      <c r="BG419" s="137"/>
      <c r="BH419" s="137"/>
      <c r="BI419" s="137"/>
      <c r="BJ419" s="137"/>
      <c r="BK419" s="137"/>
      <c r="BL419" s="85"/>
      <c r="BM419" s="85">
        <v>100</v>
      </c>
      <c r="BN419" s="340"/>
      <c r="BO419" s="340"/>
      <c r="BP419" s="340"/>
      <c r="BQ419" s="340"/>
      <c r="BR419" s="340"/>
      <c r="BS419" s="340"/>
      <c r="BT419" s="340"/>
      <c r="BU419" s="340"/>
      <c r="BV419" s="278"/>
      <c r="BW419" s="279"/>
      <c r="BX419" s="383"/>
      <c r="BY419" s="137"/>
      <c r="BZ419" s="137"/>
      <c r="CA419" s="137"/>
      <c r="CB419" s="361" t="str">
        <f t="shared" si="8"/>
        <v/>
      </c>
      <c r="CC419" s="361" t="str">
        <f t="shared" si="9"/>
        <v/>
      </c>
      <c r="CD419" s="137"/>
      <c r="CE419" s="137"/>
      <c r="CF419" s="137"/>
      <c r="CG419" s="67"/>
      <c r="CH419" s="67"/>
      <c r="CI419" s="67"/>
      <c r="CJ419" s="67"/>
      <c r="CK419" s="6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</row>
    <row r="420" spans="59:143" ht="18.75" x14ac:dyDescent="0.25">
      <c r="BG420" s="137"/>
      <c r="BH420" s="137"/>
      <c r="BI420" s="137"/>
      <c r="BJ420" s="137"/>
      <c r="BK420" s="137"/>
      <c r="BL420" s="85"/>
      <c r="BM420" s="85">
        <v>101</v>
      </c>
      <c r="BN420" s="340"/>
      <c r="BO420" s="340"/>
      <c r="BP420" s="340"/>
      <c r="BQ420" s="340"/>
      <c r="BR420" s="340"/>
      <c r="BS420" s="340"/>
      <c r="BT420" s="340"/>
      <c r="BU420" s="340"/>
      <c r="BV420" s="278"/>
      <c r="BW420" s="279"/>
      <c r="BX420" s="383"/>
      <c r="BY420" s="137"/>
      <c r="BZ420" s="137"/>
      <c r="CA420" s="137"/>
      <c r="CB420" s="361" t="str">
        <f t="shared" si="8"/>
        <v/>
      </c>
      <c r="CC420" s="361" t="str">
        <f t="shared" si="9"/>
        <v/>
      </c>
      <c r="CD420" s="137"/>
      <c r="CE420" s="137"/>
      <c r="CF420" s="137"/>
      <c r="CG420" s="67"/>
      <c r="CH420" s="67"/>
      <c r="CI420" s="67"/>
      <c r="CJ420" s="67"/>
      <c r="CK420" s="6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</row>
    <row r="421" spans="59:143" ht="18.75" x14ac:dyDescent="0.25">
      <c r="BG421" s="137"/>
      <c r="BH421" s="137"/>
      <c r="BI421" s="137"/>
      <c r="BJ421" s="137"/>
      <c r="BK421" s="137"/>
      <c r="BL421" s="85"/>
      <c r="BM421" s="85">
        <v>102</v>
      </c>
      <c r="BN421" s="340"/>
      <c r="BO421" s="340"/>
      <c r="BP421" s="340"/>
      <c r="BQ421" s="340"/>
      <c r="BR421" s="340"/>
      <c r="BS421" s="340"/>
      <c r="BT421" s="340"/>
      <c r="BU421" s="340"/>
      <c r="BV421" s="278"/>
      <c r="BW421" s="279"/>
      <c r="BX421" s="383"/>
      <c r="BY421" s="137"/>
      <c r="BZ421" s="137"/>
      <c r="CA421" s="137"/>
      <c r="CB421" s="361" t="str">
        <f t="shared" si="8"/>
        <v/>
      </c>
      <c r="CC421" s="361" t="str">
        <f t="shared" si="9"/>
        <v/>
      </c>
      <c r="CD421" s="137"/>
      <c r="CE421" s="137"/>
      <c r="CF421" s="137"/>
      <c r="CG421" s="67"/>
      <c r="CH421" s="67"/>
      <c r="CI421" s="67"/>
      <c r="CJ421" s="67"/>
      <c r="CK421" s="6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</row>
    <row r="422" spans="59:143" ht="18.75" x14ac:dyDescent="0.25">
      <c r="BG422" s="137"/>
      <c r="BH422" s="137"/>
      <c r="BI422" s="137"/>
      <c r="BJ422" s="137"/>
      <c r="BK422" s="137"/>
      <c r="BL422" s="85"/>
      <c r="BM422" s="85">
        <v>103</v>
      </c>
      <c r="BN422" s="340"/>
      <c r="BO422" s="340"/>
      <c r="BP422" s="340"/>
      <c r="BQ422" s="340"/>
      <c r="BR422" s="340"/>
      <c r="BS422" s="340"/>
      <c r="BT422" s="340"/>
      <c r="BU422" s="340"/>
      <c r="BV422" s="278"/>
      <c r="BW422" s="279"/>
      <c r="BX422" s="383"/>
      <c r="BY422" s="137"/>
      <c r="BZ422" s="137"/>
      <c r="CA422" s="137"/>
      <c r="CB422" s="361" t="str">
        <f t="shared" si="8"/>
        <v/>
      </c>
      <c r="CC422" s="361" t="str">
        <f t="shared" si="9"/>
        <v/>
      </c>
      <c r="CD422" s="137"/>
      <c r="CE422" s="137"/>
      <c r="CF422" s="137"/>
      <c r="CG422" s="67"/>
      <c r="CH422" s="67"/>
      <c r="CI422" s="67"/>
      <c r="CJ422" s="67"/>
      <c r="CK422" s="6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</row>
    <row r="423" spans="59:143" ht="18.75" x14ac:dyDescent="0.25">
      <c r="BG423" s="137"/>
      <c r="BH423" s="137"/>
      <c r="BI423" s="137"/>
      <c r="BJ423" s="137"/>
      <c r="BK423" s="137"/>
      <c r="BL423" s="85"/>
      <c r="BM423" s="85">
        <v>104</v>
      </c>
      <c r="BN423" s="340"/>
      <c r="BO423" s="340"/>
      <c r="BP423" s="340"/>
      <c r="BQ423" s="340"/>
      <c r="BR423" s="340"/>
      <c r="BS423" s="340"/>
      <c r="BT423" s="340"/>
      <c r="BU423" s="340"/>
      <c r="BV423" s="278"/>
      <c r="BW423" s="279"/>
      <c r="BX423" s="383"/>
      <c r="BY423" s="137"/>
      <c r="BZ423" s="137"/>
      <c r="CA423" s="137"/>
      <c r="CB423" s="361" t="str">
        <f t="shared" si="8"/>
        <v/>
      </c>
      <c r="CC423" s="361" t="str">
        <f t="shared" si="9"/>
        <v/>
      </c>
      <c r="CD423" s="137"/>
      <c r="CE423" s="137"/>
      <c r="CF423" s="137"/>
      <c r="CG423" s="67"/>
      <c r="CH423" s="67"/>
      <c r="CI423" s="67"/>
      <c r="CJ423" s="67"/>
      <c r="CK423" s="6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</row>
    <row r="424" spans="59:143" ht="18.75" x14ac:dyDescent="0.25">
      <c r="BG424" s="137"/>
      <c r="BH424" s="137"/>
      <c r="BI424" s="137"/>
      <c r="BJ424" s="137"/>
      <c r="BK424" s="137"/>
      <c r="BL424" s="85"/>
      <c r="BM424" s="85">
        <v>105</v>
      </c>
      <c r="BN424" s="340"/>
      <c r="BO424" s="340"/>
      <c r="BP424" s="340"/>
      <c r="BQ424" s="340"/>
      <c r="BR424" s="340"/>
      <c r="BS424" s="340"/>
      <c r="BT424" s="340"/>
      <c r="BU424" s="340"/>
      <c r="BV424" s="278"/>
      <c r="BW424" s="279"/>
      <c r="BX424" s="383"/>
      <c r="BY424" s="137"/>
      <c r="BZ424" s="137"/>
      <c r="CA424" s="137"/>
      <c r="CB424" s="361" t="str">
        <f t="shared" si="8"/>
        <v/>
      </c>
      <c r="CC424" s="361" t="str">
        <f t="shared" si="9"/>
        <v/>
      </c>
      <c r="CD424" s="137"/>
      <c r="CE424" s="137"/>
      <c r="CF424" s="137"/>
      <c r="CG424" s="67"/>
      <c r="CH424" s="67"/>
      <c r="CI424" s="67"/>
      <c r="CJ424" s="67"/>
      <c r="CK424" s="6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</row>
    <row r="425" spans="59:143" ht="18.75" x14ac:dyDescent="0.25">
      <c r="BG425" s="137"/>
      <c r="BH425" s="137"/>
      <c r="BI425" s="137"/>
      <c r="BJ425" s="137"/>
      <c r="BK425" s="137"/>
      <c r="BL425" s="85"/>
      <c r="BM425" s="85">
        <v>106</v>
      </c>
      <c r="BN425" s="340"/>
      <c r="BO425" s="340"/>
      <c r="BP425" s="340"/>
      <c r="BQ425" s="340"/>
      <c r="BR425" s="340"/>
      <c r="BS425" s="340"/>
      <c r="BT425" s="340"/>
      <c r="BU425" s="340"/>
      <c r="BV425" s="278"/>
      <c r="BW425" s="279"/>
      <c r="BX425" s="383"/>
      <c r="BY425" s="137"/>
      <c r="BZ425" s="137"/>
      <c r="CA425" s="137"/>
      <c r="CB425" s="361" t="str">
        <f t="shared" si="8"/>
        <v/>
      </c>
      <c r="CC425" s="361" t="str">
        <f t="shared" si="9"/>
        <v/>
      </c>
      <c r="CD425" s="137"/>
      <c r="CE425" s="137"/>
      <c r="CF425" s="137"/>
      <c r="CG425" s="67"/>
      <c r="CH425" s="67"/>
      <c r="CI425" s="67"/>
      <c r="CJ425" s="67"/>
      <c r="CK425" s="6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</row>
    <row r="426" spans="59:143" ht="18.75" x14ac:dyDescent="0.25">
      <c r="BG426" s="137"/>
      <c r="BH426" s="137"/>
      <c r="BI426" s="137"/>
      <c r="BJ426" s="137"/>
      <c r="BK426" s="137"/>
      <c r="BL426" s="85"/>
      <c r="BM426" s="85">
        <v>107</v>
      </c>
      <c r="BN426" s="340"/>
      <c r="BO426" s="340"/>
      <c r="BP426" s="340"/>
      <c r="BQ426" s="340"/>
      <c r="BR426" s="340"/>
      <c r="BS426" s="340"/>
      <c r="BT426" s="340"/>
      <c r="BU426" s="340"/>
      <c r="BV426" s="278"/>
      <c r="BW426" s="279"/>
      <c r="BX426" s="383"/>
      <c r="BY426" s="137"/>
      <c r="BZ426" s="137"/>
      <c r="CA426" s="137"/>
      <c r="CB426" s="361" t="str">
        <f t="shared" si="8"/>
        <v/>
      </c>
      <c r="CC426" s="361" t="str">
        <f t="shared" si="9"/>
        <v/>
      </c>
      <c r="CD426" s="137"/>
      <c r="CE426" s="137"/>
      <c r="CF426" s="137"/>
      <c r="CG426" s="67"/>
      <c r="CH426" s="67"/>
      <c r="CI426" s="67"/>
      <c r="CJ426" s="67"/>
      <c r="CK426" s="6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</row>
    <row r="427" spans="59:143" ht="18.75" x14ac:dyDescent="0.25">
      <c r="BG427" s="137"/>
      <c r="BH427" s="137"/>
      <c r="BI427" s="137"/>
      <c r="BJ427" s="137"/>
      <c r="BK427" s="137"/>
      <c r="BL427" s="85"/>
      <c r="BM427" s="85">
        <v>108</v>
      </c>
      <c r="BN427" s="340"/>
      <c r="BO427" s="340"/>
      <c r="BP427" s="340"/>
      <c r="BQ427" s="340"/>
      <c r="BR427" s="340"/>
      <c r="BS427" s="340"/>
      <c r="BT427" s="340"/>
      <c r="BU427" s="340"/>
      <c r="BV427" s="278"/>
      <c r="BW427" s="279"/>
      <c r="BX427" s="383"/>
      <c r="BY427" s="137"/>
      <c r="BZ427" s="137"/>
      <c r="CA427" s="137"/>
      <c r="CB427" s="361" t="str">
        <f t="shared" si="8"/>
        <v/>
      </c>
      <c r="CC427" s="361" t="str">
        <f t="shared" si="9"/>
        <v/>
      </c>
      <c r="CD427" s="137"/>
      <c r="CE427" s="137"/>
      <c r="CF427" s="137"/>
      <c r="CG427" s="67"/>
      <c r="CH427" s="67"/>
      <c r="CI427" s="67"/>
      <c r="CJ427" s="67"/>
      <c r="CK427" s="6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</row>
    <row r="428" spans="59:143" ht="18.75" x14ac:dyDescent="0.25">
      <c r="BG428" s="137"/>
      <c r="BH428" s="137"/>
      <c r="BI428" s="137"/>
      <c r="BJ428" s="137"/>
      <c r="BK428" s="137"/>
      <c r="BL428" s="85"/>
      <c r="BM428" s="85">
        <v>109</v>
      </c>
      <c r="BN428" s="340"/>
      <c r="BO428" s="340"/>
      <c r="BP428" s="340"/>
      <c r="BQ428" s="340"/>
      <c r="BR428" s="340"/>
      <c r="BS428" s="340"/>
      <c r="BT428" s="340"/>
      <c r="BU428" s="340"/>
      <c r="BV428" s="278"/>
      <c r="BW428" s="279"/>
      <c r="BX428" s="383"/>
      <c r="BY428" s="137"/>
      <c r="BZ428" s="137"/>
      <c r="CA428" s="137"/>
      <c r="CB428" s="361" t="str">
        <f t="shared" si="8"/>
        <v/>
      </c>
      <c r="CC428" s="361" t="str">
        <f t="shared" si="9"/>
        <v/>
      </c>
      <c r="CD428" s="137"/>
      <c r="CE428" s="137"/>
      <c r="CF428" s="137"/>
      <c r="CG428" s="67"/>
      <c r="CH428" s="67"/>
      <c r="CI428" s="67"/>
      <c r="CJ428" s="67"/>
      <c r="CK428" s="6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</row>
    <row r="429" spans="59:143" ht="18.75" x14ac:dyDescent="0.25">
      <c r="BG429" s="137"/>
      <c r="BH429" s="137"/>
      <c r="BI429" s="137"/>
      <c r="BJ429" s="137"/>
      <c r="BK429" s="137"/>
      <c r="BL429" s="85"/>
      <c r="BM429" s="85">
        <v>110</v>
      </c>
      <c r="BN429" s="340"/>
      <c r="BO429" s="340"/>
      <c r="BP429" s="340"/>
      <c r="BQ429" s="340"/>
      <c r="BR429" s="340"/>
      <c r="BS429" s="340"/>
      <c r="BT429" s="340"/>
      <c r="BU429" s="340"/>
      <c r="BV429" s="278"/>
      <c r="BW429" s="279"/>
      <c r="BX429" s="383"/>
      <c r="BY429" s="137"/>
      <c r="BZ429" s="137"/>
      <c r="CA429" s="137"/>
      <c r="CB429" s="361" t="str">
        <f t="shared" si="8"/>
        <v/>
      </c>
      <c r="CC429" s="361" t="str">
        <f t="shared" si="9"/>
        <v/>
      </c>
      <c r="CD429" s="137"/>
      <c r="CE429" s="137"/>
      <c r="CF429" s="137"/>
      <c r="CG429" s="67"/>
      <c r="CH429" s="67"/>
      <c r="CI429" s="67"/>
      <c r="CJ429" s="67"/>
      <c r="CK429" s="6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</row>
    <row r="430" spans="59:143" ht="18.75" x14ac:dyDescent="0.25">
      <c r="BG430" s="137"/>
      <c r="BH430" s="137"/>
      <c r="BI430" s="137"/>
      <c r="BJ430" s="137"/>
      <c r="BK430" s="137"/>
      <c r="BL430" s="85"/>
      <c r="BM430" s="85">
        <v>111</v>
      </c>
      <c r="BN430" s="340"/>
      <c r="BO430" s="340"/>
      <c r="BP430" s="340"/>
      <c r="BQ430" s="340"/>
      <c r="BR430" s="340"/>
      <c r="BS430" s="340"/>
      <c r="BT430" s="340"/>
      <c r="BU430" s="340"/>
      <c r="BV430" s="278"/>
      <c r="BW430" s="279"/>
      <c r="BX430" s="383"/>
      <c r="BY430" s="137"/>
      <c r="BZ430" s="137"/>
      <c r="CA430" s="137"/>
      <c r="CB430" s="361" t="str">
        <f t="shared" si="8"/>
        <v/>
      </c>
      <c r="CC430" s="361" t="str">
        <f t="shared" si="9"/>
        <v/>
      </c>
      <c r="CD430" s="137"/>
      <c r="CE430" s="137"/>
      <c r="CF430" s="137"/>
      <c r="CG430" s="67"/>
      <c r="CH430" s="67"/>
      <c r="CI430" s="67"/>
      <c r="CJ430" s="67"/>
      <c r="CK430" s="6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</row>
    <row r="431" spans="59:143" ht="18.75" x14ac:dyDescent="0.25">
      <c r="BG431" s="137"/>
      <c r="BH431" s="137"/>
      <c r="BI431" s="137"/>
      <c r="BJ431" s="137"/>
      <c r="BK431" s="137"/>
      <c r="BL431" s="85"/>
      <c r="BM431" s="85">
        <v>112</v>
      </c>
      <c r="BN431" s="340"/>
      <c r="BO431" s="340"/>
      <c r="BP431" s="340"/>
      <c r="BQ431" s="340"/>
      <c r="BR431" s="340"/>
      <c r="BS431" s="340"/>
      <c r="BT431" s="340"/>
      <c r="BU431" s="340"/>
      <c r="BV431" s="278"/>
      <c r="BW431" s="279"/>
      <c r="BX431" s="383"/>
      <c r="BY431" s="137"/>
      <c r="BZ431" s="137"/>
      <c r="CA431" s="137"/>
      <c r="CB431" s="361" t="str">
        <f t="shared" si="8"/>
        <v/>
      </c>
      <c r="CC431" s="361" t="str">
        <f t="shared" si="9"/>
        <v/>
      </c>
      <c r="CD431" s="137"/>
      <c r="CE431" s="137"/>
      <c r="CF431" s="137"/>
      <c r="CG431" s="67"/>
      <c r="CH431" s="67"/>
      <c r="CI431" s="67"/>
      <c r="CJ431" s="67"/>
      <c r="CK431" s="6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</row>
    <row r="432" spans="59:143" ht="18.75" x14ac:dyDescent="0.25">
      <c r="BG432" s="137"/>
      <c r="BH432" s="137"/>
      <c r="BI432" s="137"/>
      <c r="BJ432" s="137"/>
      <c r="BK432" s="137"/>
      <c r="BL432" s="85"/>
      <c r="BM432" s="85">
        <v>113</v>
      </c>
      <c r="BN432" s="340"/>
      <c r="BO432" s="340"/>
      <c r="BP432" s="340"/>
      <c r="BQ432" s="340"/>
      <c r="BR432" s="340"/>
      <c r="BS432" s="340"/>
      <c r="BT432" s="340"/>
      <c r="BU432" s="340"/>
      <c r="BV432" s="278"/>
      <c r="BW432" s="279"/>
      <c r="BX432" s="383"/>
      <c r="BY432" s="137"/>
      <c r="BZ432" s="137"/>
      <c r="CA432" s="137"/>
      <c r="CB432" s="361" t="str">
        <f t="shared" si="8"/>
        <v/>
      </c>
      <c r="CC432" s="361" t="str">
        <f t="shared" si="9"/>
        <v/>
      </c>
      <c r="CD432" s="137"/>
      <c r="CE432" s="137"/>
      <c r="CF432" s="137"/>
      <c r="CG432" s="67"/>
      <c r="CH432" s="67"/>
      <c r="CI432" s="67"/>
      <c r="CJ432" s="67"/>
      <c r="CK432" s="6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</row>
    <row r="433" spans="59:143" ht="18.75" x14ac:dyDescent="0.25">
      <c r="BG433" s="137"/>
      <c r="BH433" s="137"/>
      <c r="BI433" s="137"/>
      <c r="BJ433" s="137"/>
      <c r="BK433" s="137"/>
      <c r="BL433" s="85"/>
      <c r="BM433" s="85">
        <v>114</v>
      </c>
      <c r="BN433" s="340"/>
      <c r="BO433" s="340"/>
      <c r="BP433" s="340"/>
      <c r="BQ433" s="340"/>
      <c r="BR433" s="340"/>
      <c r="BS433" s="340"/>
      <c r="BT433" s="340"/>
      <c r="BU433" s="340"/>
      <c r="BV433" s="278"/>
      <c r="BW433" s="279"/>
      <c r="BX433" s="383"/>
      <c r="BY433" s="137"/>
      <c r="BZ433" s="137"/>
      <c r="CA433" s="137"/>
      <c r="CB433" s="361" t="str">
        <f t="shared" si="8"/>
        <v/>
      </c>
      <c r="CC433" s="361" t="str">
        <f t="shared" si="9"/>
        <v/>
      </c>
      <c r="CD433" s="137"/>
      <c r="CE433" s="137"/>
      <c r="CF433" s="137"/>
      <c r="CG433" s="67"/>
      <c r="CH433" s="67"/>
      <c r="CI433" s="67"/>
      <c r="CJ433" s="67"/>
      <c r="CK433" s="6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</row>
    <row r="434" spans="59:143" ht="18.75" x14ac:dyDescent="0.25">
      <c r="BG434" s="137"/>
      <c r="BH434" s="137"/>
      <c r="BI434" s="137"/>
      <c r="BJ434" s="137"/>
      <c r="BK434" s="137"/>
      <c r="BL434" s="85"/>
      <c r="BM434" s="85">
        <v>115</v>
      </c>
      <c r="BN434" s="340"/>
      <c r="BO434" s="340"/>
      <c r="BP434" s="340"/>
      <c r="BQ434" s="340"/>
      <c r="BR434" s="340"/>
      <c r="BS434" s="340"/>
      <c r="BT434" s="340"/>
      <c r="BU434" s="340"/>
      <c r="BV434" s="278"/>
      <c r="BW434" s="279"/>
      <c r="BX434" s="383"/>
      <c r="BY434" s="137"/>
      <c r="BZ434" s="137"/>
      <c r="CA434" s="137"/>
      <c r="CB434" s="361" t="str">
        <f t="shared" si="8"/>
        <v/>
      </c>
      <c r="CC434" s="361" t="str">
        <f t="shared" si="9"/>
        <v/>
      </c>
      <c r="CD434" s="137"/>
      <c r="CE434" s="137"/>
      <c r="CF434" s="137"/>
      <c r="CG434" s="67"/>
      <c r="CH434" s="67"/>
      <c r="CI434" s="67"/>
      <c r="CJ434" s="67"/>
      <c r="CK434" s="6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</row>
    <row r="435" spans="59:143" ht="18.75" x14ac:dyDescent="0.25">
      <c r="BG435" s="137"/>
      <c r="BH435" s="137"/>
      <c r="BI435" s="137"/>
      <c r="BJ435" s="137"/>
      <c r="BK435" s="137"/>
      <c r="BL435" s="85"/>
      <c r="BM435" s="85">
        <v>116</v>
      </c>
      <c r="BN435" s="340"/>
      <c r="BO435" s="340"/>
      <c r="BP435" s="340"/>
      <c r="BQ435" s="340"/>
      <c r="BR435" s="340"/>
      <c r="BS435" s="340"/>
      <c r="BT435" s="340"/>
      <c r="BU435" s="340"/>
      <c r="BV435" s="278"/>
      <c r="BW435" s="279"/>
      <c r="BX435" s="383"/>
      <c r="BY435" s="137"/>
      <c r="BZ435" s="137"/>
      <c r="CA435" s="137"/>
      <c r="CB435" s="361" t="str">
        <f t="shared" si="8"/>
        <v/>
      </c>
      <c r="CC435" s="361" t="str">
        <f t="shared" si="9"/>
        <v/>
      </c>
      <c r="CD435" s="137"/>
      <c r="CE435" s="137"/>
      <c r="CF435" s="137"/>
      <c r="CG435" s="67"/>
      <c r="CH435" s="67"/>
      <c r="CI435" s="67"/>
      <c r="CJ435" s="67"/>
      <c r="CK435" s="6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</row>
    <row r="436" spans="59:143" ht="18.75" x14ac:dyDescent="0.25">
      <c r="BG436" s="137"/>
      <c r="BH436" s="137"/>
      <c r="BI436" s="137"/>
      <c r="BJ436" s="137"/>
      <c r="BK436" s="137"/>
      <c r="BL436" s="85"/>
      <c r="BM436" s="85">
        <v>117</v>
      </c>
      <c r="BN436" s="340"/>
      <c r="BO436" s="340"/>
      <c r="BP436" s="340"/>
      <c r="BQ436" s="340"/>
      <c r="BR436" s="340"/>
      <c r="BS436" s="340"/>
      <c r="BT436" s="340"/>
      <c r="BU436" s="340"/>
      <c r="BV436" s="278"/>
      <c r="BW436" s="279"/>
      <c r="BX436" s="383"/>
      <c r="BY436" s="137"/>
      <c r="BZ436" s="137"/>
      <c r="CA436" s="137"/>
      <c r="CB436" s="361" t="str">
        <f t="shared" si="8"/>
        <v/>
      </c>
      <c r="CC436" s="361" t="str">
        <f t="shared" si="9"/>
        <v/>
      </c>
      <c r="CD436" s="137"/>
      <c r="CE436" s="137"/>
      <c r="CF436" s="137"/>
      <c r="CG436" s="67"/>
      <c r="CH436" s="67"/>
      <c r="CI436" s="67"/>
      <c r="CJ436" s="67"/>
      <c r="CK436" s="67"/>
      <c r="CL436" s="137"/>
      <c r="CM436" s="137"/>
      <c r="CN436" s="137"/>
      <c r="CO436" s="137"/>
      <c r="CP436" s="137"/>
      <c r="CQ436" s="137"/>
      <c r="CR436" s="137"/>
      <c r="CS436" s="137"/>
      <c r="CT436" s="137"/>
      <c r="CU436" s="137"/>
      <c r="CV436" s="137"/>
      <c r="CW436" s="137"/>
      <c r="CX436" s="13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</row>
    <row r="437" spans="59:143" ht="18.75" x14ac:dyDescent="0.25">
      <c r="BG437" s="137"/>
      <c r="BH437" s="137"/>
      <c r="BI437" s="137"/>
      <c r="BJ437" s="137"/>
      <c r="BK437" s="137"/>
      <c r="BL437" s="85"/>
      <c r="BM437" s="85">
        <v>118</v>
      </c>
      <c r="BN437" s="340"/>
      <c r="BO437" s="340"/>
      <c r="BP437" s="340"/>
      <c r="BQ437" s="340"/>
      <c r="BR437" s="340"/>
      <c r="BS437" s="340"/>
      <c r="BT437" s="340"/>
      <c r="BU437" s="340"/>
      <c r="BV437" s="278"/>
      <c r="BW437" s="279"/>
      <c r="BX437" s="383"/>
      <c r="BY437" s="137"/>
      <c r="BZ437" s="137"/>
      <c r="CA437" s="137"/>
      <c r="CB437" s="361" t="str">
        <f t="shared" si="8"/>
        <v/>
      </c>
      <c r="CC437" s="361" t="str">
        <f t="shared" si="9"/>
        <v/>
      </c>
      <c r="CD437" s="137"/>
      <c r="CE437" s="137"/>
      <c r="CF437" s="137"/>
      <c r="CG437" s="67"/>
      <c r="CH437" s="67"/>
      <c r="CI437" s="67"/>
      <c r="CJ437" s="67"/>
      <c r="CK437" s="6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</row>
    <row r="438" spans="59:143" ht="18.75" x14ac:dyDescent="0.25">
      <c r="BG438" s="137"/>
      <c r="BH438" s="137"/>
      <c r="BI438" s="137"/>
      <c r="BJ438" s="137"/>
      <c r="BK438" s="137"/>
      <c r="BL438" s="85"/>
      <c r="BM438" s="85">
        <v>119</v>
      </c>
      <c r="BN438" s="340"/>
      <c r="BO438" s="340"/>
      <c r="BP438" s="340"/>
      <c r="BQ438" s="340"/>
      <c r="BR438" s="340"/>
      <c r="BS438" s="340"/>
      <c r="BT438" s="340"/>
      <c r="BU438" s="340"/>
      <c r="BV438" s="278"/>
      <c r="BW438" s="279"/>
      <c r="BX438" s="383"/>
      <c r="BY438" s="137"/>
      <c r="BZ438" s="137"/>
      <c r="CA438" s="137"/>
      <c r="CB438" s="361" t="str">
        <f t="shared" si="8"/>
        <v/>
      </c>
      <c r="CC438" s="361" t="str">
        <f t="shared" si="9"/>
        <v/>
      </c>
      <c r="CD438" s="137"/>
      <c r="CE438" s="137"/>
      <c r="CF438" s="137"/>
      <c r="CG438" s="67"/>
      <c r="CH438" s="67"/>
      <c r="CI438" s="67"/>
      <c r="CJ438" s="67"/>
      <c r="CK438" s="6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</row>
    <row r="439" spans="59:143" ht="18.75" x14ac:dyDescent="0.25">
      <c r="BG439" s="137"/>
      <c r="BH439" s="137"/>
      <c r="BI439" s="137"/>
      <c r="BJ439" s="137"/>
      <c r="BK439" s="137"/>
      <c r="BL439" s="85"/>
      <c r="BM439" s="85">
        <v>120</v>
      </c>
      <c r="BN439" s="340"/>
      <c r="BO439" s="340"/>
      <c r="BP439" s="340"/>
      <c r="BQ439" s="340"/>
      <c r="BR439" s="340"/>
      <c r="BS439" s="340"/>
      <c r="BT439" s="340"/>
      <c r="BU439" s="340"/>
      <c r="BV439" s="278"/>
      <c r="BW439" s="279"/>
      <c r="BX439" s="383"/>
      <c r="BY439" s="137"/>
      <c r="BZ439" s="137"/>
      <c r="CA439" s="137"/>
      <c r="CB439" s="361" t="str">
        <f t="shared" si="8"/>
        <v/>
      </c>
      <c r="CC439" s="361" t="str">
        <f t="shared" si="9"/>
        <v/>
      </c>
      <c r="CD439" s="137"/>
      <c r="CE439" s="137"/>
      <c r="CF439" s="137"/>
      <c r="CG439" s="67"/>
      <c r="CH439" s="67"/>
      <c r="CI439" s="67"/>
      <c r="CJ439" s="67"/>
      <c r="CK439" s="6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</row>
    <row r="440" spans="59:143" ht="18.75" x14ac:dyDescent="0.25">
      <c r="BG440" s="137"/>
      <c r="BH440" s="137"/>
      <c r="BI440" s="137"/>
      <c r="BJ440" s="137"/>
      <c r="BK440" s="137"/>
      <c r="BL440" s="85"/>
      <c r="BM440" s="85">
        <v>121</v>
      </c>
      <c r="BN440" s="340"/>
      <c r="BO440" s="340"/>
      <c r="BP440" s="340"/>
      <c r="BQ440" s="340"/>
      <c r="BR440" s="340"/>
      <c r="BS440" s="340"/>
      <c r="BT440" s="340"/>
      <c r="BU440" s="340"/>
      <c r="BV440" s="278"/>
      <c r="BW440" s="279"/>
      <c r="BX440" s="383"/>
      <c r="BY440" s="137"/>
      <c r="BZ440" s="137"/>
      <c r="CA440" s="137"/>
      <c r="CB440" s="361" t="str">
        <f t="shared" si="8"/>
        <v/>
      </c>
      <c r="CC440" s="361" t="str">
        <f t="shared" si="9"/>
        <v/>
      </c>
      <c r="CD440" s="137"/>
      <c r="CE440" s="137"/>
      <c r="CF440" s="137"/>
      <c r="CG440" s="67"/>
      <c r="CH440" s="67"/>
      <c r="CI440" s="67"/>
      <c r="CJ440" s="67"/>
      <c r="CK440" s="6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</row>
    <row r="441" spans="59:143" ht="18.75" x14ac:dyDescent="0.25">
      <c r="BG441" s="137"/>
      <c r="BH441" s="137"/>
      <c r="BI441" s="137"/>
      <c r="BJ441" s="137"/>
      <c r="BK441" s="137"/>
      <c r="BL441" s="85"/>
      <c r="BM441" s="85">
        <v>122</v>
      </c>
      <c r="BN441" s="340"/>
      <c r="BO441" s="340"/>
      <c r="BP441" s="340"/>
      <c r="BQ441" s="340"/>
      <c r="BR441" s="340"/>
      <c r="BS441" s="340"/>
      <c r="BT441" s="340"/>
      <c r="BU441" s="340"/>
      <c r="BV441" s="278"/>
      <c r="BW441" s="279"/>
      <c r="BX441" s="383"/>
      <c r="BY441" s="137"/>
      <c r="BZ441" s="137"/>
      <c r="CA441" s="137"/>
      <c r="CB441" s="361" t="str">
        <f t="shared" si="8"/>
        <v/>
      </c>
      <c r="CC441" s="361" t="str">
        <f t="shared" si="9"/>
        <v/>
      </c>
      <c r="CD441" s="137"/>
      <c r="CE441" s="137"/>
      <c r="CF441" s="137"/>
      <c r="CG441" s="67"/>
      <c r="CH441" s="67"/>
      <c r="CI441" s="67"/>
      <c r="CJ441" s="67"/>
      <c r="CK441" s="6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</row>
    <row r="442" spans="59:143" ht="18.75" x14ac:dyDescent="0.25">
      <c r="BG442" s="137"/>
      <c r="BH442" s="137"/>
      <c r="BI442" s="137"/>
      <c r="BJ442" s="137"/>
      <c r="BK442" s="137"/>
      <c r="BL442" s="85"/>
      <c r="BM442" s="85">
        <v>123</v>
      </c>
      <c r="BN442" s="340"/>
      <c r="BO442" s="340"/>
      <c r="BP442" s="340"/>
      <c r="BQ442" s="340"/>
      <c r="BR442" s="340"/>
      <c r="BS442" s="340"/>
      <c r="BT442" s="340"/>
      <c r="BU442" s="340"/>
      <c r="BV442" s="278"/>
      <c r="BW442" s="279"/>
      <c r="BX442" s="383"/>
      <c r="BY442" s="137"/>
      <c r="BZ442" s="137"/>
      <c r="CA442" s="137"/>
      <c r="CB442" s="361" t="str">
        <f t="shared" si="8"/>
        <v/>
      </c>
      <c r="CC442" s="361" t="str">
        <f t="shared" si="9"/>
        <v/>
      </c>
      <c r="CD442" s="137"/>
      <c r="CE442" s="137"/>
      <c r="CF442" s="137"/>
      <c r="CG442" s="67"/>
      <c r="CH442" s="67"/>
      <c r="CI442" s="67"/>
      <c r="CJ442" s="67"/>
      <c r="CK442" s="6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</row>
    <row r="443" spans="59:143" ht="18.75" x14ac:dyDescent="0.25">
      <c r="BG443" s="137"/>
      <c r="BH443" s="137"/>
      <c r="BI443" s="137"/>
      <c r="BJ443" s="137"/>
      <c r="BK443" s="137"/>
      <c r="BL443" s="85"/>
      <c r="BM443" s="85">
        <v>124</v>
      </c>
      <c r="BN443" s="340"/>
      <c r="BO443" s="340"/>
      <c r="BP443" s="340"/>
      <c r="BQ443" s="340"/>
      <c r="BR443" s="340"/>
      <c r="BS443" s="340"/>
      <c r="BT443" s="340"/>
      <c r="BU443" s="340"/>
      <c r="BV443" s="278"/>
      <c r="BW443" s="279"/>
      <c r="BX443" s="383"/>
      <c r="BY443" s="137"/>
      <c r="BZ443" s="137"/>
      <c r="CA443" s="137"/>
      <c r="CB443" s="361" t="str">
        <f t="shared" si="8"/>
        <v/>
      </c>
      <c r="CC443" s="361" t="str">
        <f t="shared" si="9"/>
        <v/>
      </c>
      <c r="CD443" s="137"/>
      <c r="CE443" s="137"/>
      <c r="CF443" s="137"/>
      <c r="CG443" s="67"/>
      <c r="CH443" s="67"/>
      <c r="CI443" s="67"/>
      <c r="CJ443" s="67"/>
      <c r="CK443" s="6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  <c r="EH443" s="137"/>
      <c r="EI443" s="137"/>
      <c r="EJ443" s="137"/>
      <c r="EK443" s="137"/>
      <c r="EL443" s="137"/>
      <c r="EM443" s="137"/>
    </row>
    <row r="444" spans="59:143" ht="18.75" x14ac:dyDescent="0.25">
      <c r="BG444" s="137"/>
      <c r="BH444" s="137"/>
      <c r="BI444" s="137"/>
      <c r="BJ444" s="137"/>
      <c r="BK444" s="137"/>
      <c r="BL444" s="85"/>
      <c r="BM444" s="85">
        <v>125</v>
      </c>
      <c r="BN444" s="340"/>
      <c r="BO444" s="340"/>
      <c r="BP444" s="340"/>
      <c r="BQ444" s="340"/>
      <c r="BR444" s="340"/>
      <c r="BS444" s="340"/>
      <c r="BT444" s="340"/>
      <c r="BU444" s="340"/>
      <c r="BV444" s="278"/>
      <c r="BW444" s="279"/>
      <c r="BX444" s="383"/>
      <c r="BY444" s="137"/>
      <c r="BZ444" s="137"/>
      <c r="CA444" s="137"/>
      <c r="CB444" s="361" t="str">
        <f t="shared" si="8"/>
        <v/>
      </c>
      <c r="CC444" s="361" t="str">
        <f t="shared" si="9"/>
        <v/>
      </c>
      <c r="CD444" s="137"/>
      <c r="CE444" s="137"/>
      <c r="CF444" s="137"/>
      <c r="CG444" s="67"/>
      <c r="CH444" s="67"/>
      <c r="CI444" s="67"/>
      <c r="CJ444" s="67"/>
      <c r="CK444" s="6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  <c r="EH444" s="137"/>
      <c r="EI444" s="137"/>
      <c r="EJ444" s="137"/>
      <c r="EK444" s="137"/>
      <c r="EL444" s="137"/>
      <c r="EM444" s="137"/>
    </row>
    <row r="445" spans="59:143" ht="18.75" x14ac:dyDescent="0.25">
      <c r="BG445" s="137"/>
      <c r="BH445" s="137"/>
      <c r="BI445" s="137"/>
      <c r="BJ445" s="137"/>
      <c r="BK445" s="137"/>
      <c r="BL445" s="85"/>
      <c r="BM445" s="85">
        <v>126</v>
      </c>
      <c r="BN445" s="340"/>
      <c r="BO445" s="340"/>
      <c r="BP445" s="340"/>
      <c r="BQ445" s="340"/>
      <c r="BR445" s="340"/>
      <c r="BS445" s="340"/>
      <c r="BT445" s="340"/>
      <c r="BU445" s="340"/>
      <c r="BV445" s="278"/>
      <c r="BW445" s="279"/>
      <c r="BX445" s="383"/>
      <c r="BY445" s="137"/>
      <c r="BZ445" s="137"/>
      <c r="CA445" s="137"/>
      <c r="CB445" s="361" t="str">
        <f t="shared" si="8"/>
        <v/>
      </c>
      <c r="CC445" s="361" t="str">
        <f t="shared" si="9"/>
        <v/>
      </c>
      <c r="CD445" s="137"/>
      <c r="CE445" s="137"/>
      <c r="CF445" s="137"/>
      <c r="CG445" s="67"/>
      <c r="CH445" s="67"/>
      <c r="CI445" s="67"/>
      <c r="CJ445" s="67"/>
      <c r="CK445" s="6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  <c r="EH445" s="137"/>
      <c r="EI445" s="137"/>
      <c r="EJ445" s="137"/>
      <c r="EK445" s="137"/>
      <c r="EL445" s="137"/>
      <c r="EM445" s="137"/>
    </row>
    <row r="446" spans="59:143" ht="18.75" x14ac:dyDescent="0.25">
      <c r="BG446" s="137"/>
      <c r="BH446" s="137"/>
      <c r="BI446" s="137"/>
      <c r="BJ446" s="137"/>
      <c r="BK446" s="137"/>
      <c r="BL446" s="85"/>
      <c r="BM446" s="85">
        <v>127</v>
      </c>
      <c r="BN446" s="340"/>
      <c r="BO446" s="340"/>
      <c r="BP446" s="340"/>
      <c r="BQ446" s="340"/>
      <c r="BR446" s="340"/>
      <c r="BS446" s="340"/>
      <c r="BT446" s="340"/>
      <c r="BU446" s="340"/>
      <c r="BV446" s="278"/>
      <c r="BW446" s="279"/>
      <c r="BX446" s="383"/>
      <c r="BY446" s="137"/>
      <c r="BZ446" s="137"/>
      <c r="CA446" s="137"/>
      <c r="CB446" s="361" t="str">
        <f t="shared" si="8"/>
        <v/>
      </c>
      <c r="CC446" s="361" t="str">
        <f t="shared" si="9"/>
        <v/>
      </c>
      <c r="CD446" s="137"/>
      <c r="CE446" s="137"/>
      <c r="CF446" s="137"/>
      <c r="CG446" s="67"/>
      <c r="CH446" s="67"/>
      <c r="CI446" s="67"/>
      <c r="CJ446" s="67"/>
      <c r="CK446" s="6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  <c r="DE446" s="137"/>
      <c r="DF446" s="137"/>
      <c r="DG446" s="137"/>
      <c r="DH446" s="137"/>
      <c r="DI446" s="137"/>
      <c r="DJ446" s="137"/>
      <c r="DK446" s="137"/>
      <c r="DL446" s="137"/>
      <c r="DM446" s="137"/>
      <c r="DN446" s="137"/>
      <c r="DO446" s="137"/>
      <c r="DP446" s="137"/>
      <c r="DQ446" s="137"/>
      <c r="DR446" s="137"/>
      <c r="DS446" s="137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137"/>
      <c r="ED446" s="137"/>
      <c r="EE446" s="137"/>
      <c r="EF446" s="137"/>
      <c r="EG446" s="137"/>
      <c r="EH446" s="137"/>
      <c r="EI446" s="137"/>
      <c r="EJ446" s="137"/>
      <c r="EK446" s="137"/>
      <c r="EL446" s="137"/>
      <c r="EM446" s="137"/>
    </row>
    <row r="447" spans="59:143" ht="18.75" x14ac:dyDescent="0.25">
      <c r="BG447" s="137"/>
      <c r="BH447" s="137"/>
      <c r="BI447" s="137"/>
      <c r="BJ447" s="137"/>
      <c r="BK447" s="137"/>
      <c r="BL447" s="85"/>
      <c r="BM447" s="85">
        <v>128</v>
      </c>
      <c r="BN447" s="340"/>
      <c r="BO447" s="340"/>
      <c r="BP447" s="340"/>
      <c r="BQ447" s="340"/>
      <c r="BR447" s="340"/>
      <c r="BS447" s="340"/>
      <c r="BT447" s="340"/>
      <c r="BU447" s="340"/>
      <c r="BV447" s="278"/>
      <c r="BW447" s="279"/>
      <c r="BX447" s="383"/>
      <c r="BY447" s="137"/>
      <c r="BZ447" s="137"/>
      <c r="CA447" s="137"/>
      <c r="CB447" s="361" t="str">
        <f t="shared" si="8"/>
        <v/>
      </c>
      <c r="CC447" s="361" t="str">
        <f t="shared" si="9"/>
        <v/>
      </c>
      <c r="CD447" s="137"/>
      <c r="CE447" s="137"/>
      <c r="CF447" s="137"/>
      <c r="CG447" s="67"/>
      <c r="CH447" s="67"/>
      <c r="CI447" s="67"/>
      <c r="CJ447" s="67"/>
      <c r="CK447" s="6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  <c r="EH447" s="137"/>
      <c r="EI447" s="137"/>
      <c r="EJ447" s="137"/>
      <c r="EK447" s="137"/>
      <c r="EL447" s="137"/>
      <c r="EM447" s="137"/>
    </row>
    <row r="448" spans="59:143" ht="18.75" x14ac:dyDescent="0.25">
      <c r="BG448" s="137"/>
      <c r="BH448" s="137"/>
      <c r="BI448" s="137"/>
      <c r="BJ448" s="137"/>
      <c r="BK448" s="137"/>
      <c r="BL448" s="85"/>
      <c r="BM448" s="85">
        <v>129</v>
      </c>
      <c r="BN448" s="340"/>
      <c r="BO448" s="340"/>
      <c r="BP448" s="340"/>
      <c r="BQ448" s="340"/>
      <c r="BR448" s="340"/>
      <c r="BS448" s="340"/>
      <c r="BT448" s="340"/>
      <c r="BU448" s="340"/>
      <c r="BV448" s="278"/>
      <c r="BW448" s="279"/>
      <c r="BX448" s="383"/>
      <c r="BY448" s="137"/>
      <c r="BZ448" s="137"/>
      <c r="CA448" s="137"/>
      <c r="CB448" s="361" t="str">
        <f t="shared" si="8"/>
        <v/>
      </c>
      <c r="CC448" s="361" t="str">
        <f t="shared" si="9"/>
        <v/>
      </c>
      <c r="CD448" s="137"/>
      <c r="CE448" s="137"/>
      <c r="CF448" s="137"/>
      <c r="CG448" s="67"/>
      <c r="CH448" s="67"/>
      <c r="CI448" s="67"/>
      <c r="CJ448" s="67"/>
      <c r="CK448" s="67"/>
      <c r="CL448" s="137"/>
      <c r="CM448" s="137"/>
      <c r="CN448" s="137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37"/>
      <c r="CY448" s="137"/>
      <c r="CZ448" s="137"/>
      <c r="DA448" s="137"/>
      <c r="DB448" s="137"/>
      <c r="DC448" s="137"/>
      <c r="DD448" s="137"/>
      <c r="DE448" s="137"/>
      <c r="DF448" s="137"/>
      <c r="DG448" s="137"/>
      <c r="DH448" s="137"/>
      <c r="DI448" s="137"/>
      <c r="DJ448" s="137"/>
      <c r="DK448" s="137"/>
      <c r="DL448" s="137"/>
      <c r="DM448" s="137"/>
      <c r="DN448" s="137"/>
      <c r="DO448" s="137"/>
      <c r="DP448" s="137"/>
      <c r="DQ448" s="137"/>
      <c r="DR448" s="137"/>
      <c r="DS448" s="137"/>
      <c r="DT448" s="137"/>
      <c r="DU448" s="137"/>
      <c r="DV448" s="137"/>
      <c r="DW448" s="137"/>
      <c r="DX448" s="137"/>
      <c r="DY448" s="137"/>
      <c r="DZ448" s="137"/>
      <c r="EA448" s="137"/>
      <c r="EB448" s="137"/>
      <c r="EC448" s="137"/>
      <c r="ED448" s="137"/>
      <c r="EE448" s="137"/>
      <c r="EF448" s="137"/>
      <c r="EG448" s="137"/>
      <c r="EH448" s="137"/>
      <c r="EI448" s="137"/>
      <c r="EJ448" s="137"/>
      <c r="EK448" s="137"/>
      <c r="EL448" s="137"/>
      <c r="EM448" s="137"/>
    </row>
    <row r="449" spans="59:143" ht="18.75" x14ac:dyDescent="0.25">
      <c r="BG449" s="137"/>
      <c r="BH449" s="137"/>
      <c r="BI449" s="137"/>
      <c r="BJ449" s="137"/>
      <c r="BK449" s="137"/>
      <c r="BL449" s="85"/>
      <c r="BM449" s="85">
        <v>130</v>
      </c>
      <c r="BN449" s="340"/>
      <c r="BO449" s="340"/>
      <c r="BP449" s="340"/>
      <c r="BQ449" s="340"/>
      <c r="BR449" s="340"/>
      <c r="BS449" s="340"/>
      <c r="BT449" s="340"/>
      <c r="BU449" s="340"/>
      <c r="BV449" s="278"/>
      <c r="BW449" s="279"/>
      <c r="BX449" s="383"/>
      <c r="BY449" s="137"/>
      <c r="BZ449" s="137"/>
      <c r="CA449" s="137"/>
      <c r="CB449" s="361" t="str">
        <f t="shared" si="8"/>
        <v/>
      </c>
      <c r="CC449" s="361" t="str">
        <f t="shared" si="9"/>
        <v/>
      </c>
      <c r="CD449" s="137"/>
      <c r="CE449" s="137"/>
      <c r="CF449" s="137"/>
      <c r="CG449" s="67"/>
      <c r="CH449" s="67"/>
      <c r="CI449" s="67"/>
      <c r="CJ449" s="67"/>
      <c r="CK449" s="67"/>
      <c r="CL449" s="137"/>
      <c r="CM449" s="137"/>
      <c r="CN449" s="137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37"/>
      <c r="CY449" s="137"/>
      <c r="CZ449" s="137"/>
      <c r="DA449" s="137"/>
      <c r="DB449" s="137"/>
      <c r="DC449" s="137"/>
      <c r="DD449" s="137"/>
      <c r="DE449" s="137"/>
      <c r="DF449" s="137"/>
      <c r="DG449" s="137"/>
      <c r="DH449" s="137"/>
      <c r="DI449" s="137"/>
      <c r="DJ449" s="137"/>
      <c r="DK449" s="137"/>
      <c r="DL449" s="137"/>
      <c r="DM449" s="137"/>
      <c r="DN449" s="137"/>
      <c r="DO449" s="137"/>
      <c r="DP449" s="137"/>
      <c r="DQ449" s="137"/>
      <c r="DR449" s="137"/>
      <c r="DS449" s="137"/>
      <c r="DT449" s="137"/>
      <c r="DU449" s="137"/>
      <c r="DV449" s="137"/>
      <c r="DW449" s="137"/>
      <c r="DX449" s="137"/>
      <c r="DY449" s="137"/>
      <c r="DZ449" s="137"/>
      <c r="EA449" s="137"/>
      <c r="EB449" s="137"/>
      <c r="EC449" s="137"/>
      <c r="ED449" s="137"/>
      <c r="EE449" s="137"/>
      <c r="EF449" s="137"/>
      <c r="EG449" s="137"/>
      <c r="EH449" s="137"/>
      <c r="EI449" s="137"/>
      <c r="EJ449" s="137"/>
      <c r="EK449" s="137"/>
      <c r="EL449" s="137"/>
      <c r="EM449" s="137"/>
    </row>
    <row r="450" spans="59:143" ht="18.75" x14ac:dyDescent="0.25">
      <c r="BG450" s="137"/>
      <c r="BH450" s="137"/>
      <c r="BI450" s="137"/>
      <c r="BJ450" s="137"/>
      <c r="BK450" s="137"/>
      <c r="BL450" s="85"/>
      <c r="BM450" s="85">
        <v>131</v>
      </c>
      <c r="BN450" s="340"/>
      <c r="BO450" s="340"/>
      <c r="BP450" s="340"/>
      <c r="BQ450" s="340"/>
      <c r="BR450" s="340"/>
      <c r="BS450" s="340"/>
      <c r="BT450" s="340"/>
      <c r="BU450" s="340"/>
      <c r="BV450" s="278"/>
      <c r="BW450" s="279"/>
      <c r="BX450" s="383"/>
      <c r="BY450" s="137"/>
      <c r="BZ450" s="137"/>
      <c r="CA450" s="137"/>
      <c r="CB450" s="361" t="str">
        <f t="shared" ref="CB450:CB485" si="10">IF(BW450="","",BW450)</f>
        <v/>
      </c>
      <c r="CC450" s="361" t="str">
        <f t="shared" ref="CC450:CC485" si="11">IF(BV450="","",BV450)</f>
        <v/>
      </c>
      <c r="CD450" s="137"/>
      <c r="CE450" s="137"/>
      <c r="CF450" s="137"/>
      <c r="CG450" s="67"/>
      <c r="CH450" s="67"/>
      <c r="CI450" s="67"/>
      <c r="CJ450" s="67"/>
      <c r="CK450" s="6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  <c r="DE450" s="137"/>
      <c r="DF450" s="137"/>
      <c r="DG450" s="137"/>
      <c r="DH450" s="137"/>
      <c r="DI450" s="137"/>
      <c r="DJ450" s="137"/>
      <c r="DK450" s="137"/>
      <c r="DL450" s="137"/>
      <c r="DM450" s="137"/>
      <c r="DN450" s="137"/>
      <c r="DO450" s="137"/>
      <c r="DP450" s="137"/>
      <c r="DQ450" s="137"/>
      <c r="DR450" s="137"/>
      <c r="DS450" s="137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137"/>
      <c r="ED450" s="137"/>
      <c r="EE450" s="137"/>
      <c r="EF450" s="137"/>
      <c r="EG450" s="137"/>
      <c r="EH450" s="137"/>
      <c r="EI450" s="137"/>
      <c r="EJ450" s="137"/>
      <c r="EK450" s="137"/>
      <c r="EL450" s="137"/>
      <c r="EM450" s="137"/>
    </row>
    <row r="451" spans="59:143" ht="18.75" x14ac:dyDescent="0.25">
      <c r="BG451" s="137"/>
      <c r="BH451" s="137"/>
      <c r="BI451" s="137"/>
      <c r="BJ451" s="137"/>
      <c r="BK451" s="137"/>
      <c r="BL451" s="85"/>
      <c r="BM451" s="85">
        <v>132</v>
      </c>
      <c r="BN451" s="340"/>
      <c r="BO451" s="340"/>
      <c r="BP451" s="340"/>
      <c r="BQ451" s="340"/>
      <c r="BR451" s="340"/>
      <c r="BS451" s="340"/>
      <c r="BT451" s="340"/>
      <c r="BU451" s="340"/>
      <c r="BV451" s="278"/>
      <c r="BW451" s="279"/>
      <c r="BX451" s="383"/>
      <c r="BY451" s="137"/>
      <c r="BZ451" s="137"/>
      <c r="CA451" s="137"/>
      <c r="CB451" s="361" t="str">
        <f t="shared" si="10"/>
        <v/>
      </c>
      <c r="CC451" s="361" t="str">
        <f t="shared" si="11"/>
        <v/>
      </c>
      <c r="CD451" s="137"/>
      <c r="CE451" s="137"/>
      <c r="CF451" s="137"/>
      <c r="CG451" s="67"/>
      <c r="CH451" s="67"/>
      <c r="CI451" s="67"/>
      <c r="CJ451" s="67"/>
      <c r="CK451" s="6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  <c r="EH451" s="137"/>
      <c r="EI451" s="137"/>
      <c r="EJ451" s="137"/>
      <c r="EK451" s="137"/>
      <c r="EL451" s="137"/>
      <c r="EM451" s="137"/>
    </row>
    <row r="452" spans="59:143" ht="18.75" x14ac:dyDescent="0.25">
      <c r="BG452" s="137"/>
      <c r="BH452" s="137"/>
      <c r="BI452" s="137"/>
      <c r="BJ452" s="137"/>
      <c r="BK452" s="137"/>
      <c r="BL452" s="85"/>
      <c r="BM452" s="85">
        <v>133</v>
      </c>
      <c r="BN452" s="340"/>
      <c r="BO452" s="340"/>
      <c r="BP452" s="340"/>
      <c r="BQ452" s="340"/>
      <c r="BR452" s="340"/>
      <c r="BS452" s="340"/>
      <c r="BT452" s="340"/>
      <c r="BU452" s="340"/>
      <c r="BV452" s="278"/>
      <c r="BW452" s="279"/>
      <c r="BX452" s="383"/>
      <c r="BY452" s="137"/>
      <c r="BZ452" s="137"/>
      <c r="CA452" s="137"/>
      <c r="CB452" s="361" t="str">
        <f t="shared" si="10"/>
        <v/>
      </c>
      <c r="CC452" s="361" t="str">
        <f t="shared" si="11"/>
        <v/>
      </c>
      <c r="CD452" s="137"/>
      <c r="CE452" s="137"/>
      <c r="CF452" s="137"/>
      <c r="CG452" s="67"/>
      <c r="CH452" s="67"/>
      <c r="CI452" s="67"/>
      <c r="CJ452" s="67"/>
      <c r="CK452" s="6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  <c r="EH452" s="137"/>
      <c r="EI452" s="137"/>
      <c r="EJ452" s="137"/>
      <c r="EK452" s="137"/>
      <c r="EL452" s="137"/>
      <c r="EM452" s="137"/>
    </row>
    <row r="453" spans="59:143" ht="18.75" x14ac:dyDescent="0.25">
      <c r="BG453" s="137"/>
      <c r="BH453" s="137"/>
      <c r="BI453" s="137"/>
      <c r="BJ453" s="137"/>
      <c r="BK453" s="137"/>
      <c r="BL453" s="85"/>
      <c r="BM453" s="85">
        <v>134</v>
      </c>
      <c r="BN453" s="340"/>
      <c r="BO453" s="340"/>
      <c r="BP453" s="340"/>
      <c r="BQ453" s="340"/>
      <c r="BR453" s="340"/>
      <c r="BS453" s="340"/>
      <c r="BT453" s="340"/>
      <c r="BU453" s="340"/>
      <c r="BV453" s="278"/>
      <c r="BW453" s="279"/>
      <c r="BX453" s="383"/>
      <c r="BY453" s="137"/>
      <c r="BZ453" s="137"/>
      <c r="CA453" s="137"/>
      <c r="CB453" s="361" t="str">
        <f t="shared" si="10"/>
        <v/>
      </c>
      <c r="CC453" s="361" t="str">
        <f t="shared" si="11"/>
        <v/>
      </c>
      <c r="CD453" s="137"/>
      <c r="CE453" s="137"/>
      <c r="CF453" s="137"/>
      <c r="CG453" s="67"/>
      <c r="CH453" s="67"/>
      <c r="CI453" s="67"/>
      <c r="CJ453" s="67"/>
      <c r="CK453" s="6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  <c r="EH453" s="137"/>
      <c r="EI453" s="137"/>
      <c r="EJ453" s="137"/>
      <c r="EK453" s="137"/>
      <c r="EL453" s="137"/>
      <c r="EM453" s="137"/>
    </row>
    <row r="454" spans="59:143" ht="18.75" x14ac:dyDescent="0.25">
      <c r="BG454" s="137"/>
      <c r="BH454" s="137"/>
      <c r="BI454" s="137"/>
      <c r="BJ454" s="137"/>
      <c r="BK454" s="137"/>
      <c r="BL454" s="85"/>
      <c r="BM454" s="85">
        <v>135</v>
      </c>
      <c r="BN454" s="340"/>
      <c r="BO454" s="340"/>
      <c r="BP454" s="340"/>
      <c r="BQ454" s="340"/>
      <c r="BR454" s="340"/>
      <c r="BS454" s="340"/>
      <c r="BT454" s="340"/>
      <c r="BU454" s="340"/>
      <c r="BV454" s="278"/>
      <c r="BW454" s="279"/>
      <c r="BX454" s="383"/>
      <c r="BY454" s="137"/>
      <c r="BZ454" s="137"/>
      <c r="CA454" s="137"/>
      <c r="CB454" s="361" t="str">
        <f t="shared" si="10"/>
        <v/>
      </c>
      <c r="CC454" s="361" t="str">
        <f t="shared" si="11"/>
        <v/>
      </c>
      <c r="CD454" s="137"/>
      <c r="CE454" s="137"/>
      <c r="CF454" s="137"/>
      <c r="CG454" s="67"/>
      <c r="CH454" s="67"/>
      <c r="CI454" s="67"/>
      <c r="CJ454" s="67"/>
      <c r="CK454" s="6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</row>
    <row r="455" spans="59:143" ht="18.75" x14ac:dyDescent="0.25">
      <c r="BG455" s="137"/>
      <c r="BH455" s="137"/>
      <c r="BI455" s="137"/>
      <c r="BJ455" s="137"/>
      <c r="BK455" s="137"/>
      <c r="BL455" s="85"/>
      <c r="BM455" s="85">
        <v>136</v>
      </c>
      <c r="BN455" s="340"/>
      <c r="BO455" s="340"/>
      <c r="BP455" s="340"/>
      <c r="BQ455" s="340"/>
      <c r="BR455" s="340"/>
      <c r="BS455" s="340"/>
      <c r="BT455" s="340"/>
      <c r="BU455" s="340"/>
      <c r="BV455" s="278"/>
      <c r="BW455" s="279"/>
      <c r="BX455" s="383"/>
      <c r="BY455" s="137"/>
      <c r="BZ455" s="137"/>
      <c r="CA455" s="137"/>
      <c r="CB455" s="361" t="str">
        <f t="shared" si="10"/>
        <v/>
      </c>
      <c r="CC455" s="361" t="str">
        <f t="shared" si="11"/>
        <v/>
      </c>
      <c r="CD455" s="137"/>
      <c r="CE455" s="137"/>
      <c r="CF455" s="137"/>
      <c r="CG455" s="67"/>
      <c r="CH455" s="67"/>
      <c r="CI455" s="67"/>
      <c r="CJ455" s="67"/>
      <c r="CK455" s="6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</row>
    <row r="456" spans="59:143" ht="18.75" x14ac:dyDescent="0.25">
      <c r="BG456" s="137"/>
      <c r="BH456" s="137"/>
      <c r="BI456" s="137"/>
      <c r="BJ456" s="137"/>
      <c r="BK456" s="137"/>
      <c r="BL456" s="85"/>
      <c r="BM456" s="85">
        <v>137</v>
      </c>
      <c r="BN456" s="340"/>
      <c r="BO456" s="340"/>
      <c r="BP456" s="340"/>
      <c r="BQ456" s="340"/>
      <c r="BR456" s="340"/>
      <c r="BS456" s="340"/>
      <c r="BT456" s="340"/>
      <c r="BU456" s="340"/>
      <c r="BV456" s="278"/>
      <c r="BW456" s="279"/>
      <c r="BX456" s="383"/>
      <c r="BY456" s="137"/>
      <c r="BZ456" s="137"/>
      <c r="CA456" s="137"/>
      <c r="CB456" s="361" t="str">
        <f t="shared" si="10"/>
        <v/>
      </c>
      <c r="CC456" s="361" t="str">
        <f t="shared" si="11"/>
        <v/>
      </c>
      <c r="CD456" s="137"/>
      <c r="CE456" s="137"/>
      <c r="CF456" s="137"/>
      <c r="CG456" s="67"/>
      <c r="CH456" s="67"/>
      <c r="CI456" s="67"/>
      <c r="CJ456" s="67"/>
      <c r="CK456" s="6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  <c r="EH456" s="137"/>
      <c r="EI456" s="137"/>
      <c r="EJ456" s="137"/>
      <c r="EK456" s="137"/>
      <c r="EL456" s="137"/>
      <c r="EM456" s="137"/>
    </row>
    <row r="457" spans="59:143" ht="18.75" x14ac:dyDescent="0.25">
      <c r="BG457" s="137"/>
      <c r="BH457" s="137"/>
      <c r="BI457" s="137"/>
      <c r="BJ457" s="137"/>
      <c r="BK457" s="137"/>
      <c r="BL457" s="85"/>
      <c r="BM457" s="85">
        <v>138</v>
      </c>
      <c r="BN457" s="340"/>
      <c r="BO457" s="340"/>
      <c r="BP457" s="340"/>
      <c r="BQ457" s="340"/>
      <c r="BR457" s="340"/>
      <c r="BS457" s="340"/>
      <c r="BT457" s="340"/>
      <c r="BU457" s="340"/>
      <c r="BV457" s="278"/>
      <c r="BW457" s="279"/>
      <c r="BX457" s="383"/>
      <c r="BY457" s="137"/>
      <c r="BZ457" s="137"/>
      <c r="CA457" s="137"/>
      <c r="CB457" s="361" t="str">
        <f t="shared" si="10"/>
        <v/>
      </c>
      <c r="CC457" s="361" t="str">
        <f t="shared" si="11"/>
        <v/>
      </c>
      <c r="CD457" s="137"/>
      <c r="CE457" s="137"/>
      <c r="CF457" s="137"/>
      <c r="CG457" s="67"/>
      <c r="CH457" s="67"/>
      <c r="CI457" s="67"/>
      <c r="CJ457" s="67"/>
      <c r="CK457" s="6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  <c r="EH457" s="137"/>
      <c r="EI457" s="137"/>
      <c r="EJ457" s="137"/>
      <c r="EK457" s="137"/>
      <c r="EL457" s="137"/>
      <c r="EM457" s="137"/>
    </row>
    <row r="458" spans="59:143" ht="18.75" x14ac:dyDescent="0.25">
      <c r="BG458" s="137"/>
      <c r="BH458" s="137"/>
      <c r="BI458" s="137"/>
      <c r="BJ458" s="137"/>
      <c r="BK458" s="137"/>
      <c r="BL458" s="85"/>
      <c r="BM458" s="85">
        <v>139</v>
      </c>
      <c r="BN458" s="340"/>
      <c r="BO458" s="340"/>
      <c r="BP458" s="340"/>
      <c r="BQ458" s="340"/>
      <c r="BR458" s="340"/>
      <c r="BS458" s="340"/>
      <c r="BT458" s="340"/>
      <c r="BU458" s="340"/>
      <c r="BV458" s="278"/>
      <c r="BW458" s="279"/>
      <c r="BX458" s="383"/>
      <c r="BY458" s="137"/>
      <c r="BZ458" s="137"/>
      <c r="CA458" s="137"/>
      <c r="CB458" s="361" t="str">
        <f t="shared" si="10"/>
        <v/>
      </c>
      <c r="CC458" s="361" t="str">
        <f t="shared" si="11"/>
        <v/>
      </c>
      <c r="CD458" s="137"/>
      <c r="CE458" s="137"/>
      <c r="CF458" s="137"/>
      <c r="CG458" s="67"/>
      <c r="CH458" s="67"/>
      <c r="CI458" s="67"/>
      <c r="CJ458" s="67"/>
      <c r="CK458" s="6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  <c r="DE458" s="137"/>
      <c r="DF458" s="137"/>
      <c r="DG458" s="137"/>
      <c r="DH458" s="137"/>
      <c r="DI458" s="137"/>
      <c r="DJ458" s="137"/>
      <c r="DK458" s="137"/>
      <c r="DL458" s="137"/>
      <c r="DM458" s="137"/>
      <c r="DN458" s="137"/>
      <c r="DO458" s="137"/>
      <c r="DP458" s="137"/>
      <c r="DQ458" s="137"/>
      <c r="DR458" s="137"/>
      <c r="DS458" s="137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137"/>
      <c r="ED458" s="137"/>
      <c r="EE458" s="137"/>
      <c r="EF458" s="137"/>
      <c r="EG458" s="137"/>
      <c r="EH458" s="137"/>
      <c r="EI458" s="137"/>
      <c r="EJ458" s="137"/>
      <c r="EK458" s="137"/>
      <c r="EL458" s="137"/>
      <c r="EM458" s="137"/>
    </row>
    <row r="459" spans="59:143" ht="18.75" x14ac:dyDescent="0.25">
      <c r="BG459" s="137"/>
      <c r="BH459" s="137"/>
      <c r="BI459" s="137"/>
      <c r="BJ459" s="137"/>
      <c r="BK459" s="137"/>
      <c r="BL459" s="85"/>
      <c r="BM459" s="85">
        <v>140</v>
      </c>
      <c r="BN459" s="340"/>
      <c r="BO459" s="340"/>
      <c r="BP459" s="340"/>
      <c r="BQ459" s="340"/>
      <c r="BR459" s="340"/>
      <c r="BS459" s="340"/>
      <c r="BT459" s="340"/>
      <c r="BU459" s="340"/>
      <c r="BV459" s="278"/>
      <c r="BW459" s="279"/>
      <c r="BX459" s="383"/>
      <c r="BY459" s="137"/>
      <c r="BZ459" s="137"/>
      <c r="CA459" s="137"/>
      <c r="CB459" s="361" t="str">
        <f t="shared" si="10"/>
        <v/>
      </c>
      <c r="CC459" s="361" t="str">
        <f t="shared" si="11"/>
        <v/>
      </c>
      <c r="CD459" s="137"/>
      <c r="CE459" s="137"/>
      <c r="CF459" s="137"/>
      <c r="CG459" s="67"/>
      <c r="CH459" s="67"/>
      <c r="CI459" s="67"/>
      <c r="CJ459" s="67"/>
      <c r="CK459" s="6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  <c r="EH459" s="137"/>
      <c r="EI459" s="137"/>
      <c r="EJ459" s="137"/>
      <c r="EK459" s="137"/>
      <c r="EL459" s="137"/>
      <c r="EM459" s="137"/>
    </row>
    <row r="460" spans="59:143" ht="18.75" x14ac:dyDescent="0.25">
      <c r="BG460" s="137"/>
      <c r="BH460" s="137"/>
      <c r="BI460" s="137"/>
      <c r="BJ460" s="137"/>
      <c r="BK460" s="137"/>
      <c r="BL460" s="85"/>
      <c r="BM460" s="85">
        <v>141</v>
      </c>
      <c r="BN460" s="340"/>
      <c r="BO460" s="340"/>
      <c r="BP460" s="340"/>
      <c r="BQ460" s="340"/>
      <c r="BR460" s="340"/>
      <c r="BS460" s="340"/>
      <c r="BT460" s="340"/>
      <c r="BU460" s="340"/>
      <c r="BV460" s="278"/>
      <c r="BW460" s="279"/>
      <c r="BX460" s="383"/>
      <c r="BY460" s="137"/>
      <c r="BZ460" s="137"/>
      <c r="CA460" s="137"/>
      <c r="CB460" s="361" t="str">
        <f t="shared" si="10"/>
        <v/>
      </c>
      <c r="CC460" s="361" t="str">
        <f t="shared" si="11"/>
        <v/>
      </c>
      <c r="CD460" s="137"/>
      <c r="CE460" s="137"/>
      <c r="CF460" s="137"/>
      <c r="CG460" s="67"/>
      <c r="CH460" s="67"/>
      <c r="CI460" s="67"/>
      <c r="CJ460" s="67"/>
      <c r="CK460" s="67"/>
      <c r="CL460" s="137"/>
      <c r="CM460" s="137"/>
      <c r="CN460" s="137"/>
      <c r="CO460" s="137"/>
      <c r="CP460" s="137"/>
      <c r="CQ460" s="137"/>
      <c r="CR460" s="137"/>
      <c r="CS460" s="137"/>
      <c r="CT460" s="137"/>
      <c r="CU460" s="137"/>
      <c r="CV460" s="137"/>
      <c r="CW460" s="137"/>
      <c r="CX460" s="137"/>
      <c r="CY460" s="137"/>
      <c r="CZ460" s="137"/>
      <c r="DA460" s="137"/>
      <c r="DB460" s="137"/>
      <c r="DC460" s="137"/>
      <c r="DD460" s="137"/>
      <c r="DE460" s="137"/>
      <c r="DF460" s="137"/>
      <c r="DG460" s="137"/>
      <c r="DH460" s="137"/>
      <c r="DI460" s="137"/>
      <c r="DJ460" s="137"/>
      <c r="DK460" s="137"/>
      <c r="DL460" s="137"/>
      <c r="DM460" s="137"/>
      <c r="DN460" s="137"/>
      <c r="DO460" s="137"/>
      <c r="DP460" s="137"/>
      <c r="DQ460" s="137"/>
      <c r="DR460" s="137"/>
      <c r="DS460" s="137"/>
      <c r="DT460" s="137"/>
      <c r="DU460" s="137"/>
      <c r="DV460" s="137"/>
      <c r="DW460" s="137"/>
      <c r="DX460" s="137"/>
      <c r="DY460" s="137"/>
      <c r="DZ460" s="137"/>
      <c r="EA460" s="137"/>
      <c r="EB460" s="137"/>
      <c r="EC460" s="137"/>
      <c r="ED460" s="137"/>
      <c r="EE460" s="137"/>
      <c r="EF460" s="137"/>
      <c r="EG460" s="137"/>
      <c r="EH460" s="137"/>
      <c r="EI460" s="137"/>
      <c r="EJ460" s="137"/>
      <c r="EK460" s="137"/>
      <c r="EL460" s="137"/>
      <c r="EM460" s="137"/>
    </row>
    <row r="461" spans="59:143" ht="18.75" x14ac:dyDescent="0.25">
      <c r="BG461" s="137"/>
      <c r="BH461" s="137"/>
      <c r="BI461" s="137"/>
      <c r="BJ461" s="137"/>
      <c r="BK461" s="137"/>
      <c r="BL461" s="85"/>
      <c r="BM461" s="85">
        <v>142</v>
      </c>
      <c r="BN461" s="340"/>
      <c r="BO461" s="340"/>
      <c r="BP461" s="340"/>
      <c r="BQ461" s="340"/>
      <c r="BR461" s="340"/>
      <c r="BS461" s="340"/>
      <c r="BT461" s="340"/>
      <c r="BU461" s="340"/>
      <c r="BV461" s="278"/>
      <c r="BW461" s="279"/>
      <c r="BX461" s="383"/>
      <c r="BY461" s="137"/>
      <c r="BZ461" s="137"/>
      <c r="CA461" s="137"/>
      <c r="CB461" s="361" t="str">
        <f t="shared" si="10"/>
        <v/>
      </c>
      <c r="CC461" s="361" t="str">
        <f t="shared" si="11"/>
        <v/>
      </c>
      <c r="CD461" s="137"/>
      <c r="CE461" s="137"/>
      <c r="CF461" s="137"/>
      <c r="CG461" s="67"/>
      <c r="CH461" s="67"/>
      <c r="CI461" s="67"/>
      <c r="CJ461" s="67"/>
      <c r="CK461" s="67"/>
      <c r="CL461" s="137"/>
      <c r="CM461" s="137"/>
      <c r="CN461" s="137"/>
      <c r="CO461" s="137"/>
      <c r="CP461" s="137"/>
      <c r="CQ461" s="137"/>
      <c r="CR461" s="137"/>
      <c r="CS461" s="137"/>
      <c r="CT461" s="137"/>
      <c r="CU461" s="137"/>
      <c r="CV461" s="137"/>
      <c r="CW461" s="137"/>
      <c r="CX461" s="137"/>
      <c r="CY461" s="137"/>
      <c r="CZ461" s="137"/>
      <c r="DA461" s="137"/>
      <c r="DB461" s="137"/>
      <c r="DC461" s="137"/>
      <c r="DD461" s="137"/>
      <c r="DE461" s="137"/>
      <c r="DF461" s="137"/>
      <c r="DG461" s="137"/>
      <c r="DH461" s="137"/>
      <c r="DI461" s="137"/>
      <c r="DJ461" s="137"/>
      <c r="DK461" s="137"/>
      <c r="DL461" s="137"/>
      <c r="DM461" s="137"/>
      <c r="DN461" s="137"/>
      <c r="DO461" s="137"/>
      <c r="DP461" s="137"/>
      <c r="DQ461" s="137"/>
      <c r="DR461" s="137"/>
      <c r="DS461" s="137"/>
      <c r="DT461" s="137"/>
      <c r="DU461" s="137"/>
      <c r="DV461" s="137"/>
      <c r="DW461" s="137"/>
      <c r="DX461" s="137"/>
      <c r="DY461" s="137"/>
      <c r="DZ461" s="137"/>
      <c r="EA461" s="137"/>
      <c r="EB461" s="137"/>
      <c r="EC461" s="137"/>
      <c r="ED461" s="137"/>
      <c r="EE461" s="137"/>
      <c r="EF461" s="137"/>
      <c r="EG461" s="137"/>
      <c r="EH461" s="137"/>
      <c r="EI461" s="137"/>
      <c r="EJ461" s="137"/>
      <c r="EK461" s="137"/>
      <c r="EL461" s="137"/>
      <c r="EM461" s="137"/>
    </row>
    <row r="462" spans="59:143" ht="18.75" x14ac:dyDescent="0.25">
      <c r="BG462" s="137"/>
      <c r="BH462" s="137"/>
      <c r="BI462" s="137"/>
      <c r="BJ462" s="137"/>
      <c r="BK462" s="137"/>
      <c r="BL462" s="85"/>
      <c r="BM462" s="85">
        <v>143</v>
      </c>
      <c r="BN462" s="340"/>
      <c r="BO462" s="340"/>
      <c r="BP462" s="340"/>
      <c r="BQ462" s="340"/>
      <c r="BR462" s="340"/>
      <c r="BS462" s="340"/>
      <c r="BT462" s="340"/>
      <c r="BU462" s="340"/>
      <c r="BV462" s="278"/>
      <c r="BW462" s="279"/>
      <c r="BX462" s="383"/>
      <c r="BY462" s="137"/>
      <c r="BZ462" s="137"/>
      <c r="CA462" s="137"/>
      <c r="CB462" s="361" t="str">
        <f t="shared" si="10"/>
        <v/>
      </c>
      <c r="CC462" s="361" t="str">
        <f t="shared" si="11"/>
        <v/>
      </c>
      <c r="CD462" s="137"/>
      <c r="CE462" s="137"/>
      <c r="CF462" s="137"/>
      <c r="CG462" s="67"/>
      <c r="CH462" s="67"/>
      <c r="CI462" s="67"/>
      <c r="CJ462" s="67"/>
      <c r="CK462" s="6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  <c r="DE462" s="137"/>
      <c r="DF462" s="137"/>
      <c r="DG462" s="137"/>
      <c r="DH462" s="137"/>
      <c r="DI462" s="137"/>
      <c r="DJ462" s="137"/>
      <c r="DK462" s="137"/>
      <c r="DL462" s="137"/>
      <c r="DM462" s="137"/>
      <c r="DN462" s="137"/>
      <c r="DO462" s="137"/>
      <c r="DP462" s="137"/>
      <c r="DQ462" s="137"/>
      <c r="DR462" s="137"/>
      <c r="DS462" s="137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137"/>
      <c r="ED462" s="137"/>
      <c r="EE462" s="137"/>
      <c r="EF462" s="137"/>
      <c r="EG462" s="137"/>
      <c r="EH462" s="137"/>
      <c r="EI462" s="137"/>
      <c r="EJ462" s="137"/>
      <c r="EK462" s="137"/>
      <c r="EL462" s="137"/>
      <c r="EM462" s="137"/>
    </row>
    <row r="463" spans="59:143" ht="18.75" x14ac:dyDescent="0.25">
      <c r="BG463" s="137"/>
      <c r="BH463" s="137"/>
      <c r="BI463" s="137"/>
      <c r="BJ463" s="137"/>
      <c r="BK463" s="137"/>
      <c r="BL463" s="85"/>
      <c r="BM463" s="85">
        <v>144</v>
      </c>
      <c r="BN463" s="340"/>
      <c r="BO463" s="340"/>
      <c r="BP463" s="340"/>
      <c r="BQ463" s="340"/>
      <c r="BR463" s="340"/>
      <c r="BS463" s="340"/>
      <c r="BT463" s="340"/>
      <c r="BU463" s="340"/>
      <c r="BV463" s="278"/>
      <c r="BW463" s="279"/>
      <c r="BX463" s="383"/>
      <c r="BY463" s="137"/>
      <c r="BZ463" s="137"/>
      <c r="CA463" s="137"/>
      <c r="CB463" s="361" t="str">
        <f t="shared" si="10"/>
        <v/>
      </c>
      <c r="CC463" s="361" t="str">
        <f t="shared" si="11"/>
        <v/>
      </c>
      <c r="CD463" s="137"/>
      <c r="CE463" s="137"/>
      <c r="CF463" s="137"/>
      <c r="CG463" s="67"/>
      <c r="CH463" s="67"/>
      <c r="CI463" s="67"/>
      <c r="CJ463" s="67"/>
      <c r="CK463" s="6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  <c r="EH463" s="137"/>
      <c r="EI463" s="137"/>
      <c r="EJ463" s="137"/>
      <c r="EK463" s="137"/>
      <c r="EL463" s="137"/>
      <c r="EM463" s="137"/>
    </row>
    <row r="464" spans="59:143" ht="18.75" x14ac:dyDescent="0.25">
      <c r="BG464" s="137"/>
      <c r="BH464" s="137"/>
      <c r="BI464" s="137"/>
      <c r="BJ464" s="137"/>
      <c r="BK464" s="137"/>
      <c r="BL464" s="85"/>
      <c r="BM464" s="85">
        <v>145</v>
      </c>
      <c r="BN464" s="340"/>
      <c r="BO464" s="340"/>
      <c r="BP464" s="340"/>
      <c r="BQ464" s="340"/>
      <c r="BR464" s="340"/>
      <c r="BS464" s="340"/>
      <c r="BT464" s="340"/>
      <c r="BU464" s="340"/>
      <c r="BV464" s="278"/>
      <c r="BW464" s="279"/>
      <c r="BX464" s="383"/>
      <c r="BY464" s="137"/>
      <c r="BZ464" s="137"/>
      <c r="CA464" s="137"/>
      <c r="CB464" s="361" t="str">
        <f t="shared" si="10"/>
        <v/>
      </c>
      <c r="CC464" s="361" t="str">
        <f t="shared" si="11"/>
        <v/>
      </c>
      <c r="CD464" s="137"/>
      <c r="CE464" s="137"/>
      <c r="CF464" s="137"/>
      <c r="CG464" s="67"/>
      <c r="CH464" s="67"/>
      <c r="CI464" s="67"/>
      <c r="CJ464" s="67"/>
      <c r="CK464" s="6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  <c r="EH464" s="137"/>
      <c r="EI464" s="137"/>
      <c r="EJ464" s="137"/>
      <c r="EK464" s="137"/>
      <c r="EL464" s="137"/>
      <c r="EM464" s="137"/>
    </row>
    <row r="465" spans="59:143" ht="18.75" x14ac:dyDescent="0.25">
      <c r="BG465" s="137"/>
      <c r="BH465" s="137"/>
      <c r="BI465" s="137"/>
      <c r="BJ465" s="137"/>
      <c r="BK465" s="137"/>
      <c r="BL465" s="85"/>
      <c r="BM465" s="85">
        <v>146</v>
      </c>
      <c r="BN465" s="340"/>
      <c r="BO465" s="340"/>
      <c r="BP465" s="340"/>
      <c r="BQ465" s="340"/>
      <c r="BR465" s="340"/>
      <c r="BS465" s="340"/>
      <c r="BT465" s="340"/>
      <c r="BU465" s="340"/>
      <c r="BV465" s="278"/>
      <c r="BW465" s="279"/>
      <c r="BX465" s="383"/>
      <c r="BY465" s="137"/>
      <c r="BZ465" s="137"/>
      <c r="CA465" s="137"/>
      <c r="CB465" s="361" t="str">
        <f t="shared" si="10"/>
        <v/>
      </c>
      <c r="CC465" s="361" t="str">
        <f t="shared" si="11"/>
        <v/>
      </c>
      <c r="CD465" s="137"/>
      <c r="CE465" s="137"/>
      <c r="CF465" s="137"/>
      <c r="CG465" s="67"/>
      <c r="CH465" s="67"/>
      <c r="CI465" s="67"/>
      <c r="CJ465" s="67"/>
      <c r="CK465" s="6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  <c r="DE465" s="137"/>
      <c r="DF465" s="137"/>
      <c r="DG465" s="137"/>
      <c r="DH465" s="137"/>
      <c r="DI465" s="137"/>
      <c r="DJ465" s="137"/>
      <c r="DK465" s="137"/>
      <c r="DL465" s="137"/>
      <c r="DM465" s="137"/>
      <c r="DN465" s="137"/>
      <c r="DO465" s="137"/>
      <c r="DP465" s="137"/>
      <c r="DQ465" s="137"/>
      <c r="DR465" s="137"/>
      <c r="DS465" s="137"/>
      <c r="DT465" s="137"/>
      <c r="DU465" s="137"/>
      <c r="DV465" s="137"/>
      <c r="DW465" s="137"/>
      <c r="DX465" s="137"/>
      <c r="DY465" s="137"/>
      <c r="DZ465" s="137"/>
      <c r="EA465" s="137"/>
      <c r="EB465" s="137"/>
      <c r="EC465" s="137"/>
      <c r="ED465" s="137"/>
      <c r="EE465" s="137"/>
      <c r="EF465" s="137"/>
      <c r="EG465" s="137"/>
      <c r="EH465" s="137"/>
      <c r="EI465" s="137"/>
      <c r="EJ465" s="137"/>
      <c r="EK465" s="137"/>
      <c r="EL465" s="137"/>
      <c r="EM465" s="137"/>
    </row>
    <row r="466" spans="59:143" ht="18.75" x14ac:dyDescent="0.25">
      <c r="BG466" s="137"/>
      <c r="BH466" s="137"/>
      <c r="BI466" s="137"/>
      <c r="BJ466" s="137"/>
      <c r="BK466" s="137"/>
      <c r="BL466" s="85"/>
      <c r="BM466" s="85">
        <v>147</v>
      </c>
      <c r="BN466" s="340"/>
      <c r="BO466" s="340"/>
      <c r="BP466" s="340"/>
      <c r="BQ466" s="340"/>
      <c r="BR466" s="340"/>
      <c r="BS466" s="340"/>
      <c r="BT466" s="340"/>
      <c r="BU466" s="340"/>
      <c r="BV466" s="278"/>
      <c r="BW466" s="279"/>
      <c r="BX466" s="383"/>
      <c r="BY466" s="137"/>
      <c r="BZ466" s="137"/>
      <c r="CA466" s="137"/>
      <c r="CB466" s="361" t="str">
        <f t="shared" si="10"/>
        <v/>
      </c>
      <c r="CC466" s="361" t="str">
        <f t="shared" si="11"/>
        <v/>
      </c>
      <c r="CD466" s="137"/>
      <c r="CE466" s="137"/>
      <c r="CF466" s="137"/>
      <c r="CG466" s="67"/>
      <c r="CH466" s="67"/>
      <c r="CI466" s="67"/>
      <c r="CJ466" s="67"/>
      <c r="CK466" s="6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</row>
    <row r="467" spans="59:143" ht="18.75" x14ac:dyDescent="0.25">
      <c r="BG467" s="137"/>
      <c r="BH467" s="137"/>
      <c r="BI467" s="137"/>
      <c r="BJ467" s="137"/>
      <c r="BK467" s="137"/>
      <c r="BL467" s="85"/>
      <c r="BM467" s="85">
        <v>148</v>
      </c>
      <c r="BN467" s="340"/>
      <c r="BO467" s="340"/>
      <c r="BP467" s="340"/>
      <c r="BQ467" s="340"/>
      <c r="BR467" s="340"/>
      <c r="BS467" s="340"/>
      <c r="BT467" s="340"/>
      <c r="BU467" s="340"/>
      <c r="BV467" s="278"/>
      <c r="BW467" s="279"/>
      <c r="BX467" s="383"/>
      <c r="BY467" s="137"/>
      <c r="BZ467" s="137"/>
      <c r="CA467" s="137"/>
      <c r="CB467" s="361" t="str">
        <f t="shared" si="10"/>
        <v/>
      </c>
      <c r="CC467" s="361" t="str">
        <f t="shared" si="11"/>
        <v/>
      </c>
      <c r="CD467" s="137"/>
      <c r="CE467" s="137"/>
      <c r="CF467" s="137"/>
      <c r="CG467" s="67"/>
      <c r="CH467" s="67"/>
      <c r="CI467" s="67"/>
      <c r="CJ467" s="67"/>
      <c r="CK467" s="6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</row>
    <row r="468" spans="59:143" ht="18.75" x14ac:dyDescent="0.25">
      <c r="BG468" s="137"/>
      <c r="BH468" s="137"/>
      <c r="BI468" s="137"/>
      <c r="BJ468" s="137"/>
      <c r="BK468" s="137"/>
      <c r="BL468" s="85"/>
      <c r="BM468" s="85">
        <v>149</v>
      </c>
      <c r="BN468" s="340"/>
      <c r="BO468" s="340"/>
      <c r="BP468" s="340"/>
      <c r="BQ468" s="340"/>
      <c r="BR468" s="340"/>
      <c r="BS468" s="340"/>
      <c r="BT468" s="340"/>
      <c r="BU468" s="340"/>
      <c r="BV468" s="278"/>
      <c r="BW468" s="279"/>
      <c r="BX468" s="383"/>
      <c r="BY468" s="137"/>
      <c r="BZ468" s="137"/>
      <c r="CA468" s="137"/>
      <c r="CB468" s="361" t="str">
        <f t="shared" si="10"/>
        <v/>
      </c>
      <c r="CC468" s="361" t="str">
        <f t="shared" si="11"/>
        <v/>
      </c>
      <c r="CD468" s="137"/>
      <c r="CE468" s="137"/>
      <c r="CF468" s="137"/>
      <c r="CG468" s="67"/>
      <c r="CH468" s="67"/>
      <c r="CI468" s="67"/>
      <c r="CJ468" s="67"/>
      <c r="CK468" s="6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</row>
    <row r="469" spans="59:143" ht="18.75" x14ac:dyDescent="0.25">
      <c r="BG469" s="137"/>
      <c r="BH469" s="137"/>
      <c r="BI469" s="137"/>
      <c r="BJ469" s="137"/>
      <c r="BK469" s="137"/>
      <c r="BL469" s="85"/>
      <c r="BM469" s="85">
        <v>150</v>
      </c>
      <c r="BN469" s="340"/>
      <c r="BO469" s="340"/>
      <c r="BP469" s="340"/>
      <c r="BQ469" s="340"/>
      <c r="BR469" s="340"/>
      <c r="BS469" s="340"/>
      <c r="BT469" s="340"/>
      <c r="BU469" s="340"/>
      <c r="BV469" s="278"/>
      <c r="BW469" s="279"/>
      <c r="BX469" s="383"/>
      <c r="BY469" s="137"/>
      <c r="BZ469" s="137"/>
      <c r="CA469" s="137"/>
      <c r="CB469" s="361" t="str">
        <f t="shared" si="10"/>
        <v/>
      </c>
      <c r="CC469" s="361" t="str">
        <f t="shared" si="11"/>
        <v/>
      </c>
      <c r="CD469" s="137"/>
      <c r="CE469" s="137"/>
      <c r="CF469" s="137"/>
      <c r="CG469" s="67"/>
      <c r="CH469" s="67"/>
      <c r="CI469" s="67"/>
      <c r="CJ469" s="67"/>
      <c r="CK469" s="6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</row>
    <row r="470" spans="59:143" ht="18.75" x14ac:dyDescent="0.25">
      <c r="BG470" s="137"/>
      <c r="BH470" s="137"/>
      <c r="BI470" s="137"/>
      <c r="BJ470" s="137"/>
      <c r="BK470" s="137"/>
      <c r="BL470" s="85"/>
      <c r="BM470" s="85">
        <v>151</v>
      </c>
      <c r="BN470" s="340"/>
      <c r="BO470" s="340"/>
      <c r="BP470" s="340"/>
      <c r="BQ470" s="340"/>
      <c r="BR470" s="340"/>
      <c r="BS470" s="340"/>
      <c r="BT470" s="340"/>
      <c r="BU470" s="340"/>
      <c r="BV470" s="278"/>
      <c r="BW470" s="279"/>
      <c r="BX470" s="383"/>
      <c r="BY470" s="137"/>
      <c r="BZ470" s="137"/>
      <c r="CA470" s="137"/>
      <c r="CB470" s="361" t="str">
        <f t="shared" si="10"/>
        <v/>
      </c>
      <c r="CC470" s="361" t="str">
        <f t="shared" si="11"/>
        <v/>
      </c>
      <c r="CD470" s="137"/>
      <c r="CE470" s="137"/>
      <c r="CF470" s="137"/>
      <c r="CG470" s="67"/>
      <c r="CH470" s="67"/>
      <c r="CI470" s="67"/>
      <c r="CJ470" s="67"/>
      <c r="CK470" s="6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</row>
    <row r="471" spans="59:143" ht="18.75" x14ac:dyDescent="0.25">
      <c r="BG471" s="137"/>
      <c r="BH471" s="137"/>
      <c r="BI471" s="137"/>
      <c r="BJ471" s="137"/>
      <c r="BK471" s="137"/>
      <c r="BL471" s="85"/>
      <c r="BM471" s="85">
        <v>152</v>
      </c>
      <c r="BN471" s="340"/>
      <c r="BO471" s="340"/>
      <c r="BP471" s="340"/>
      <c r="BQ471" s="340"/>
      <c r="BR471" s="340"/>
      <c r="BS471" s="340"/>
      <c r="BT471" s="340"/>
      <c r="BU471" s="340"/>
      <c r="BV471" s="278"/>
      <c r="BW471" s="279"/>
      <c r="BX471" s="383"/>
      <c r="BY471" s="137"/>
      <c r="BZ471" s="137"/>
      <c r="CA471" s="137"/>
      <c r="CB471" s="361" t="str">
        <f t="shared" si="10"/>
        <v/>
      </c>
      <c r="CC471" s="361" t="str">
        <f t="shared" si="11"/>
        <v/>
      </c>
      <c r="CD471" s="137"/>
      <c r="CE471" s="137"/>
      <c r="CF471" s="137"/>
      <c r="CG471" s="67"/>
      <c r="CH471" s="67"/>
      <c r="CI471" s="67"/>
      <c r="CJ471" s="67"/>
      <c r="CK471" s="6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</row>
    <row r="472" spans="59:143" ht="18.75" x14ac:dyDescent="0.25">
      <c r="BG472" s="137"/>
      <c r="BH472" s="137"/>
      <c r="BI472" s="137"/>
      <c r="BJ472" s="137"/>
      <c r="BK472" s="137"/>
      <c r="BL472" s="85"/>
      <c r="BM472" s="85">
        <v>153</v>
      </c>
      <c r="BN472" s="340"/>
      <c r="BO472" s="340"/>
      <c r="BP472" s="340"/>
      <c r="BQ472" s="340"/>
      <c r="BR472" s="340"/>
      <c r="BS472" s="340"/>
      <c r="BT472" s="340"/>
      <c r="BU472" s="340"/>
      <c r="BV472" s="278"/>
      <c r="BW472" s="279"/>
      <c r="BX472" s="383"/>
      <c r="BY472" s="137"/>
      <c r="BZ472" s="137"/>
      <c r="CA472" s="137"/>
      <c r="CB472" s="361" t="str">
        <f t="shared" si="10"/>
        <v/>
      </c>
      <c r="CC472" s="361" t="str">
        <f t="shared" si="11"/>
        <v/>
      </c>
      <c r="CD472" s="137"/>
      <c r="CE472" s="137"/>
      <c r="CF472" s="137"/>
      <c r="CG472" s="67"/>
      <c r="CH472" s="67"/>
      <c r="CI472" s="67"/>
      <c r="CJ472" s="67"/>
      <c r="CK472" s="6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</row>
    <row r="473" spans="59:143" ht="18.75" x14ac:dyDescent="0.25">
      <c r="BG473" s="137"/>
      <c r="BH473" s="137"/>
      <c r="BI473" s="137"/>
      <c r="BJ473" s="137"/>
      <c r="BK473" s="137"/>
      <c r="BL473" s="85"/>
      <c r="BM473" s="85">
        <v>154</v>
      </c>
      <c r="BN473" s="340"/>
      <c r="BO473" s="340"/>
      <c r="BP473" s="340"/>
      <c r="BQ473" s="340"/>
      <c r="BR473" s="340"/>
      <c r="BS473" s="340"/>
      <c r="BT473" s="340"/>
      <c r="BU473" s="340"/>
      <c r="BV473" s="278"/>
      <c r="BW473" s="279"/>
      <c r="BX473" s="383"/>
      <c r="BY473" s="137"/>
      <c r="BZ473" s="137"/>
      <c r="CA473" s="137"/>
      <c r="CB473" s="361" t="str">
        <f t="shared" si="10"/>
        <v/>
      </c>
      <c r="CC473" s="361" t="str">
        <f t="shared" si="11"/>
        <v/>
      </c>
      <c r="CD473" s="137"/>
      <c r="CE473" s="137"/>
      <c r="CF473" s="137"/>
      <c r="CG473" s="67"/>
      <c r="CH473" s="67"/>
      <c r="CI473" s="67"/>
      <c r="CJ473" s="67"/>
      <c r="CK473" s="6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</row>
    <row r="474" spans="59:143" ht="18.75" x14ac:dyDescent="0.25">
      <c r="BG474" s="137"/>
      <c r="BH474" s="137"/>
      <c r="BI474" s="137"/>
      <c r="BJ474" s="137"/>
      <c r="BK474" s="137"/>
      <c r="BL474" s="85"/>
      <c r="BM474" s="85">
        <v>155</v>
      </c>
      <c r="BN474" s="340"/>
      <c r="BO474" s="340"/>
      <c r="BP474" s="340"/>
      <c r="BQ474" s="340"/>
      <c r="BR474" s="340"/>
      <c r="BS474" s="340"/>
      <c r="BT474" s="340"/>
      <c r="BU474" s="340"/>
      <c r="BV474" s="278"/>
      <c r="BW474" s="279"/>
      <c r="BX474" s="383"/>
      <c r="BY474" s="137"/>
      <c r="BZ474" s="137"/>
      <c r="CA474" s="137"/>
      <c r="CB474" s="361" t="str">
        <f t="shared" si="10"/>
        <v/>
      </c>
      <c r="CC474" s="361" t="str">
        <f t="shared" si="11"/>
        <v/>
      </c>
      <c r="CD474" s="137"/>
      <c r="CE474" s="137"/>
      <c r="CF474" s="137"/>
      <c r="CG474" s="67"/>
      <c r="CH474" s="67"/>
      <c r="CI474" s="67"/>
      <c r="CJ474" s="67"/>
      <c r="CK474" s="6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</row>
    <row r="475" spans="59:143" ht="18.75" x14ac:dyDescent="0.25">
      <c r="BG475" s="137"/>
      <c r="BH475" s="137"/>
      <c r="BI475" s="137"/>
      <c r="BJ475" s="137"/>
      <c r="BK475" s="137"/>
      <c r="BL475" s="85"/>
      <c r="BM475" s="85">
        <v>156</v>
      </c>
      <c r="BN475" s="340"/>
      <c r="BO475" s="340"/>
      <c r="BP475" s="340"/>
      <c r="BQ475" s="340"/>
      <c r="BR475" s="340"/>
      <c r="BS475" s="340"/>
      <c r="BT475" s="340"/>
      <c r="BU475" s="340"/>
      <c r="BV475" s="278"/>
      <c r="BW475" s="279"/>
      <c r="BX475" s="383"/>
      <c r="BY475" s="137"/>
      <c r="BZ475" s="137"/>
      <c r="CA475" s="137"/>
      <c r="CB475" s="361" t="str">
        <f t="shared" si="10"/>
        <v/>
      </c>
      <c r="CC475" s="361" t="str">
        <f t="shared" si="11"/>
        <v/>
      </c>
      <c r="CD475" s="137"/>
      <c r="CE475" s="137"/>
      <c r="CF475" s="137"/>
      <c r="CG475" s="67"/>
      <c r="CH475" s="67"/>
      <c r="CI475" s="67"/>
      <c r="CJ475" s="67"/>
      <c r="CK475" s="6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  <c r="EH475" s="137"/>
      <c r="EI475" s="137"/>
      <c r="EJ475" s="137"/>
      <c r="EK475" s="137"/>
      <c r="EL475" s="137"/>
      <c r="EM475" s="137"/>
    </row>
    <row r="476" spans="59:143" ht="18.75" x14ac:dyDescent="0.25">
      <c r="BG476" s="137"/>
      <c r="BH476" s="137"/>
      <c r="BI476" s="137"/>
      <c r="BJ476" s="137"/>
      <c r="BK476" s="137"/>
      <c r="BL476" s="85"/>
      <c r="BM476" s="85">
        <v>157</v>
      </c>
      <c r="BN476" s="340"/>
      <c r="BO476" s="340"/>
      <c r="BP476" s="340"/>
      <c r="BQ476" s="340"/>
      <c r="BR476" s="340"/>
      <c r="BS476" s="340"/>
      <c r="BT476" s="340"/>
      <c r="BU476" s="340"/>
      <c r="BV476" s="278"/>
      <c r="BW476" s="279"/>
      <c r="BX476" s="383"/>
      <c r="BY476" s="137"/>
      <c r="BZ476" s="137"/>
      <c r="CA476" s="137"/>
      <c r="CB476" s="361" t="str">
        <f t="shared" si="10"/>
        <v/>
      </c>
      <c r="CC476" s="361" t="str">
        <f t="shared" si="11"/>
        <v/>
      </c>
      <c r="CD476" s="137"/>
      <c r="CE476" s="137"/>
      <c r="CF476" s="137"/>
      <c r="CG476" s="67"/>
      <c r="CH476" s="67"/>
      <c r="CI476" s="67"/>
      <c r="CJ476" s="67"/>
      <c r="CK476" s="6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</row>
    <row r="477" spans="59:143" ht="18.75" x14ac:dyDescent="0.25">
      <c r="BG477" s="137"/>
      <c r="BH477" s="137"/>
      <c r="BI477" s="137"/>
      <c r="BJ477" s="137"/>
      <c r="BK477" s="137"/>
      <c r="BL477" s="85"/>
      <c r="BM477" s="85">
        <v>158</v>
      </c>
      <c r="BN477" s="340"/>
      <c r="BO477" s="340"/>
      <c r="BP477" s="340"/>
      <c r="BQ477" s="340"/>
      <c r="BR477" s="340"/>
      <c r="BS477" s="340"/>
      <c r="BT477" s="340"/>
      <c r="BU477" s="340"/>
      <c r="BV477" s="278"/>
      <c r="BW477" s="279"/>
      <c r="BX477" s="383"/>
      <c r="BY477" s="137"/>
      <c r="BZ477" s="137"/>
      <c r="CA477" s="137"/>
      <c r="CB477" s="361" t="str">
        <f t="shared" si="10"/>
        <v/>
      </c>
      <c r="CC477" s="361" t="str">
        <f t="shared" si="11"/>
        <v/>
      </c>
      <c r="CD477" s="137"/>
      <c r="CE477" s="137"/>
      <c r="CF477" s="137"/>
      <c r="CG477" s="67"/>
      <c r="CH477" s="67"/>
      <c r="CI477" s="67"/>
      <c r="CJ477" s="67"/>
      <c r="CK477" s="6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</row>
    <row r="478" spans="59:143" ht="18.75" x14ac:dyDescent="0.25">
      <c r="BG478" s="137"/>
      <c r="BH478" s="137"/>
      <c r="BI478" s="137"/>
      <c r="BJ478" s="137"/>
      <c r="BK478" s="137"/>
      <c r="BL478" s="85"/>
      <c r="BM478" s="85">
        <v>159</v>
      </c>
      <c r="BN478" s="340"/>
      <c r="BO478" s="340"/>
      <c r="BP478" s="340"/>
      <c r="BQ478" s="340"/>
      <c r="BR478" s="340"/>
      <c r="BS478" s="340"/>
      <c r="BT478" s="340"/>
      <c r="BU478" s="340"/>
      <c r="BV478" s="278"/>
      <c r="BW478" s="279"/>
      <c r="BX478" s="383"/>
      <c r="BY478" s="137"/>
      <c r="BZ478" s="137"/>
      <c r="CA478" s="137"/>
      <c r="CB478" s="361" t="str">
        <f t="shared" si="10"/>
        <v/>
      </c>
      <c r="CC478" s="361" t="str">
        <f t="shared" si="11"/>
        <v/>
      </c>
      <c r="CD478" s="137"/>
      <c r="CE478" s="137"/>
      <c r="CF478" s="137"/>
      <c r="CG478" s="67"/>
      <c r="CH478" s="67"/>
      <c r="CI478" s="67"/>
      <c r="CJ478" s="67"/>
      <c r="CK478" s="6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</row>
    <row r="479" spans="59:143" ht="18.75" x14ac:dyDescent="0.25">
      <c r="BG479" s="137"/>
      <c r="BH479" s="137"/>
      <c r="BI479" s="137"/>
      <c r="BJ479" s="137"/>
      <c r="BK479" s="137"/>
      <c r="BL479" s="85"/>
      <c r="BM479" s="85">
        <v>160</v>
      </c>
      <c r="BN479" s="340"/>
      <c r="BO479" s="340"/>
      <c r="BP479" s="340"/>
      <c r="BQ479" s="340"/>
      <c r="BR479" s="340"/>
      <c r="BS479" s="340"/>
      <c r="BT479" s="340"/>
      <c r="BU479" s="340"/>
      <c r="BV479" s="278"/>
      <c r="BW479" s="279"/>
      <c r="BX479" s="383"/>
      <c r="BY479" s="137"/>
      <c r="BZ479" s="137"/>
      <c r="CA479" s="137"/>
      <c r="CB479" s="361" t="str">
        <f t="shared" si="10"/>
        <v/>
      </c>
      <c r="CC479" s="361" t="str">
        <f t="shared" si="11"/>
        <v/>
      </c>
      <c r="CD479" s="137"/>
      <c r="CE479" s="137"/>
      <c r="CF479" s="137"/>
      <c r="CG479" s="67"/>
      <c r="CH479" s="67"/>
      <c r="CI479" s="67"/>
      <c r="CJ479" s="67"/>
      <c r="CK479" s="6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  <c r="EH479" s="137"/>
      <c r="EI479" s="137"/>
      <c r="EJ479" s="137"/>
      <c r="EK479" s="137"/>
      <c r="EL479" s="137"/>
      <c r="EM479" s="137"/>
    </row>
    <row r="480" spans="59:143" ht="18.75" x14ac:dyDescent="0.25">
      <c r="BG480" s="137"/>
      <c r="BH480" s="137"/>
      <c r="BI480" s="137"/>
      <c r="BJ480" s="137"/>
      <c r="BK480" s="137"/>
      <c r="BL480" s="85"/>
      <c r="BM480" s="85">
        <v>161</v>
      </c>
      <c r="BN480" s="340"/>
      <c r="BO480" s="340"/>
      <c r="BP480" s="340"/>
      <c r="BQ480" s="340"/>
      <c r="BR480" s="340"/>
      <c r="BS480" s="340"/>
      <c r="BT480" s="340"/>
      <c r="BU480" s="340"/>
      <c r="BV480" s="278"/>
      <c r="BW480" s="279"/>
      <c r="BX480" s="383"/>
      <c r="BY480" s="137"/>
      <c r="BZ480" s="137"/>
      <c r="CA480" s="137"/>
      <c r="CB480" s="361" t="str">
        <f t="shared" si="10"/>
        <v/>
      </c>
      <c r="CC480" s="361" t="str">
        <f t="shared" si="11"/>
        <v/>
      </c>
      <c r="CD480" s="137"/>
      <c r="CE480" s="137"/>
      <c r="CF480" s="137"/>
      <c r="CG480" s="67"/>
      <c r="CH480" s="67"/>
      <c r="CI480" s="67"/>
      <c r="CJ480" s="67"/>
      <c r="CK480" s="6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</row>
    <row r="481" spans="59:143" ht="18.75" x14ac:dyDescent="0.25">
      <c r="BG481" s="137"/>
      <c r="BH481" s="137"/>
      <c r="BI481" s="137"/>
      <c r="BJ481" s="137"/>
      <c r="BK481" s="137"/>
      <c r="BL481" s="85"/>
      <c r="BM481" s="85">
        <v>162</v>
      </c>
      <c r="BN481" s="340"/>
      <c r="BO481" s="340"/>
      <c r="BP481" s="340"/>
      <c r="BQ481" s="340"/>
      <c r="BR481" s="340"/>
      <c r="BS481" s="340"/>
      <c r="BT481" s="340"/>
      <c r="BU481" s="340"/>
      <c r="BV481" s="278"/>
      <c r="BW481" s="279"/>
      <c r="BX481" s="383"/>
      <c r="BY481" s="137"/>
      <c r="BZ481" s="137"/>
      <c r="CA481" s="137"/>
      <c r="CB481" s="361" t="str">
        <f t="shared" si="10"/>
        <v/>
      </c>
      <c r="CC481" s="361" t="str">
        <f t="shared" si="11"/>
        <v/>
      </c>
      <c r="CD481" s="137"/>
      <c r="CE481" s="137"/>
      <c r="CF481" s="137"/>
      <c r="CG481" s="67"/>
      <c r="CH481" s="67"/>
      <c r="CI481" s="67"/>
      <c r="CJ481" s="67"/>
      <c r="CK481" s="6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  <c r="EH481" s="137"/>
      <c r="EI481" s="137"/>
      <c r="EJ481" s="137"/>
      <c r="EK481" s="137"/>
      <c r="EL481" s="137"/>
      <c r="EM481" s="137"/>
    </row>
    <row r="482" spans="59:143" ht="18.75" x14ac:dyDescent="0.25">
      <c r="BG482" s="137"/>
      <c r="BH482" s="137"/>
      <c r="BI482" s="137"/>
      <c r="BJ482" s="137"/>
      <c r="BK482" s="137"/>
      <c r="BL482" s="85"/>
      <c r="BM482" s="85">
        <v>163</v>
      </c>
      <c r="BN482" s="340"/>
      <c r="BO482" s="340"/>
      <c r="BP482" s="340"/>
      <c r="BQ482" s="340"/>
      <c r="BR482" s="340"/>
      <c r="BS482" s="340"/>
      <c r="BT482" s="340"/>
      <c r="BU482" s="340"/>
      <c r="BV482" s="278"/>
      <c r="BW482" s="279"/>
      <c r="BX482" s="383"/>
      <c r="BY482" s="137"/>
      <c r="BZ482" s="137"/>
      <c r="CA482" s="137"/>
      <c r="CB482" s="361" t="str">
        <f t="shared" si="10"/>
        <v/>
      </c>
      <c r="CC482" s="361" t="str">
        <f t="shared" si="11"/>
        <v/>
      </c>
      <c r="CD482" s="137"/>
      <c r="CE482" s="137"/>
      <c r="CF482" s="137"/>
      <c r="CG482" s="67"/>
      <c r="CH482" s="67"/>
      <c r="CI482" s="67"/>
      <c r="CJ482" s="67"/>
      <c r="CK482" s="67"/>
      <c r="CL482" s="137"/>
      <c r="CM482" s="137"/>
      <c r="CN482" s="137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37"/>
      <c r="CY482" s="137"/>
      <c r="CZ482" s="137"/>
      <c r="DA482" s="137"/>
      <c r="DB482" s="137"/>
      <c r="DC482" s="137"/>
      <c r="DD482" s="137"/>
      <c r="DE482" s="137"/>
      <c r="DF482" s="137"/>
      <c r="DG482" s="137"/>
      <c r="DH482" s="137"/>
      <c r="DI482" s="137"/>
      <c r="DJ482" s="137"/>
      <c r="DK482" s="137"/>
      <c r="DL482" s="137"/>
      <c r="DM482" s="137"/>
      <c r="DN482" s="137"/>
      <c r="DO482" s="137"/>
      <c r="DP482" s="137"/>
      <c r="DQ482" s="137"/>
      <c r="DR482" s="137"/>
      <c r="DS482" s="137"/>
      <c r="DT482" s="137"/>
      <c r="DU482" s="137"/>
      <c r="DV482" s="137"/>
      <c r="DW482" s="137"/>
      <c r="DX482" s="137"/>
      <c r="DY482" s="137"/>
      <c r="DZ482" s="137"/>
      <c r="EA482" s="137"/>
      <c r="EB482" s="137"/>
      <c r="EC482" s="137"/>
      <c r="ED482" s="137"/>
      <c r="EE482" s="137"/>
      <c r="EF482" s="137"/>
      <c r="EG482" s="137"/>
      <c r="EH482" s="137"/>
      <c r="EI482" s="137"/>
      <c r="EJ482" s="137"/>
      <c r="EK482" s="137"/>
      <c r="EL482" s="137"/>
      <c r="EM482" s="137"/>
    </row>
    <row r="483" spans="59:143" ht="18.75" x14ac:dyDescent="0.25">
      <c r="BG483" s="137"/>
      <c r="BH483" s="137"/>
      <c r="BI483" s="137"/>
      <c r="BJ483" s="137"/>
      <c r="BK483" s="137"/>
      <c r="BL483" s="85"/>
      <c r="BM483" s="85">
        <v>164</v>
      </c>
      <c r="BN483" s="340"/>
      <c r="BO483" s="340"/>
      <c r="BP483" s="340"/>
      <c r="BQ483" s="340"/>
      <c r="BR483" s="340"/>
      <c r="BS483" s="340"/>
      <c r="BT483" s="340"/>
      <c r="BU483" s="340"/>
      <c r="BV483" s="278"/>
      <c r="BW483" s="279"/>
      <c r="BX483" s="383"/>
      <c r="BY483" s="137"/>
      <c r="BZ483" s="137"/>
      <c r="CA483" s="137"/>
      <c r="CB483" s="361" t="str">
        <f t="shared" si="10"/>
        <v/>
      </c>
      <c r="CC483" s="361" t="str">
        <f t="shared" si="11"/>
        <v/>
      </c>
      <c r="CD483" s="137"/>
      <c r="CE483" s="137"/>
      <c r="CF483" s="137"/>
      <c r="CG483" s="67"/>
      <c r="CH483" s="67"/>
      <c r="CI483" s="67"/>
      <c r="CJ483" s="67"/>
      <c r="CK483" s="6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  <c r="DE483" s="137"/>
      <c r="DF483" s="137"/>
      <c r="DG483" s="137"/>
      <c r="DH483" s="137"/>
      <c r="DI483" s="137"/>
      <c r="DJ483" s="137"/>
      <c r="DK483" s="137"/>
      <c r="DL483" s="137"/>
      <c r="DM483" s="137"/>
      <c r="DN483" s="137"/>
      <c r="DO483" s="137"/>
      <c r="DP483" s="137"/>
      <c r="DQ483" s="137"/>
      <c r="DR483" s="137"/>
      <c r="DS483" s="137"/>
      <c r="DT483" s="137"/>
      <c r="DU483" s="137"/>
      <c r="DV483" s="137"/>
      <c r="DW483" s="137"/>
      <c r="DX483" s="137"/>
      <c r="DY483" s="137"/>
      <c r="DZ483" s="137"/>
      <c r="EA483" s="137"/>
      <c r="EB483" s="137"/>
      <c r="EC483" s="137"/>
      <c r="ED483" s="137"/>
      <c r="EE483" s="137"/>
      <c r="EF483" s="137"/>
      <c r="EG483" s="137"/>
      <c r="EH483" s="137"/>
      <c r="EI483" s="137"/>
      <c r="EJ483" s="137"/>
      <c r="EK483" s="137"/>
      <c r="EL483" s="137"/>
      <c r="EM483" s="137"/>
    </row>
    <row r="484" spans="59:143" ht="18.75" x14ac:dyDescent="0.25">
      <c r="BG484" s="137"/>
      <c r="BH484" s="137"/>
      <c r="BI484" s="137"/>
      <c r="BJ484" s="137"/>
      <c r="BK484" s="137"/>
      <c r="BL484" s="85"/>
      <c r="BM484" s="85">
        <v>165</v>
      </c>
      <c r="BN484" s="340"/>
      <c r="BO484" s="340"/>
      <c r="BP484" s="340"/>
      <c r="BQ484" s="340"/>
      <c r="BR484" s="340"/>
      <c r="BS484" s="340"/>
      <c r="BT484" s="340"/>
      <c r="BU484" s="340"/>
      <c r="BV484" s="278"/>
      <c r="BW484" s="279"/>
      <c r="BX484" s="383"/>
      <c r="BY484" s="137"/>
      <c r="BZ484" s="137"/>
      <c r="CA484" s="137"/>
      <c r="CB484" s="361" t="str">
        <f t="shared" si="10"/>
        <v/>
      </c>
      <c r="CC484" s="361" t="str">
        <f t="shared" si="11"/>
        <v/>
      </c>
      <c r="CD484" s="137"/>
      <c r="CE484" s="137"/>
      <c r="CF484" s="137"/>
      <c r="CG484" s="67"/>
      <c r="CH484" s="67"/>
      <c r="CI484" s="67"/>
      <c r="CJ484" s="67"/>
      <c r="CK484" s="6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  <c r="DE484" s="137"/>
      <c r="DF484" s="137"/>
      <c r="DG484" s="137"/>
      <c r="DH484" s="137"/>
      <c r="DI484" s="137"/>
      <c r="DJ484" s="137"/>
      <c r="DK484" s="137"/>
      <c r="DL484" s="137"/>
      <c r="DM484" s="137"/>
      <c r="DN484" s="137"/>
      <c r="DO484" s="137"/>
      <c r="DP484" s="137"/>
      <c r="DQ484" s="137"/>
      <c r="DR484" s="137"/>
      <c r="DS484" s="137"/>
      <c r="DT484" s="137"/>
      <c r="DU484" s="137"/>
      <c r="DV484" s="137"/>
      <c r="DW484" s="137"/>
      <c r="DX484" s="137"/>
      <c r="DY484" s="137"/>
      <c r="DZ484" s="137"/>
      <c r="EA484" s="137"/>
      <c r="EB484" s="137"/>
      <c r="EC484" s="137"/>
      <c r="ED484" s="137"/>
      <c r="EE484" s="137"/>
      <c r="EF484" s="137"/>
      <c r="EG484" s="137"/>
      <c r="EH484" s="137"/>
      <c r="EI484" s="137"/>
      <c r="EJ484" s="137"/>
      <c r="EK484" s="137"/>
      <c r="EL484" s="137"/>
      <c r="EM484" s="137"/>
    </row>
    <row r="485" spans="59:143" ht="15.75" thickBot="1" x14ac:dyDescent="0.3">
      <c r="BG485" s="137"/>
      <c r="BH485" s="137"/>
      <c r="BI485" s="137"/>
      <c r="BJ485" s="137"/>
      <c r="BK485" s="137"/>
      <c r="BL485" s="85"/>
      <c r="BM485" s="85">
        <v>166</v>
      </c>
      <c r="BN485" s="340"/>
      <c r="BO485" s="340"/>
      <c r="BP485" s="340"/>
      <c r="BQ485" s="340"/>
      <c r="BR485" s="340"/>
      <c r="BS485" s="340"/>
      <c r="BT485" s="340"/>
      <c r="BU485" s="340"/>
      <c r="BV485" s="278"/>
      <c r="BW485" s="280"/>
      <c r="BX485" s="384"/>
      <c r="BY485" s="68"/>
      <c r="BZ485" s="68"/>
      <c r="CA485" s="68"/>
      <c r="CB485" s="361" t="str">
        <f t="shared" si="10"/>
        <v/>
      </c>
      <c r="CC485" s="361" t="str">
        <f t="shared" si="11"/>
        <v/>
      </c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</row>
    <row r="486" spans="59:143" x14ac:dyDescent="0.25">
      <c r="BG486" s="137"/>
      <c r="BH486" s="137"/>
      <c r="BI486" s="137"/>
      <c r="BJ486" s="137"/>
      <c r="BK486" s="137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  <c r="EH486" s="137"/>
      <c r="EI486" s="137"/>
      <c r="EJ486" s="137"/>
      <c r="EK486" s="137"/>
      <c r="EL486" s="137"/>
      <c r="EM486" s="137"/>
    </row>
    <row r="487" spans="59:143" x14ac:dyDescent="0.25"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  <c r="DE487" s="137"/>
      <c r="DF487" s="137"/>
      <c r="DG487" s="137"/>
      <c r="DH487" s="137"/>
      <c r="DI487" s="137"/>
      <c r="DJ487" s="137"/>
      <c r="DK487" s="137"/>
      <c r="DL487" s="137"/>
      <c r="DM487" s="137"/>
      <c r="DN487" s="137"/>
      <c r="DO487" s="137"/>
      <c r="DP487" s="137"/>
      <c r="DQ487" s="137"/>
      <c r="DR487" s="137"/>
      <c r="DS487" s="137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7"/>
      <c r="ED487" s="137"/>
      <c r="EE487" s="137"/>
      <c r="EF487" s="137"/>
      <c r="EG487" s="137"/>
      <c r="EH487" s="137"/>
      <c r="EI487" s="137"/>
      <c r="EJ487" s="137"/>
      <c r="EK487" s="137"/>
      <c r="EL487" s="137"/>
      <c r="EM487" s="137"/>
    </row>
    <row r="488" spans="59:143" x14ac:dyDescent="0.25"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  <c r="CJ488" s="137"/>
      <c r="CK488" s="137"/>
      <c r="CL488" s="137"/>
      <c r="CM488" s="137"/>
      <c r="CN488" s="137"/>
      <c r="CO488" s="137"/>
      <c r="CP488" s="137"/>
      <c r="CQ488" s="137"/>
      <c r="CR488" s="137"/>
      <c r="CS488" s="137"/>
      <c r="CT488" s="137"/>
      <c r="CU488" s="137"/>
      <c r="CV488" s="137"/>
      <c r="CW488" s="137"/>
      <c r="CX488" s="137"/>
      <c r="CY488" s="137"/>
      <c r="CZ488" s="137"/>
      <c r="DA488" s="137"/>
      <c r="DB488" s="137"/>
      <c r="DC488" s="137"/>
      <c r="DD488" s="137"/>
      <c r="DE488" s="137"/>
      <c r="DF488" s="137"/>
      <c r="DG488" s="137"/>
      <c r="DH488" s="137"/>
      <c r="DI488" s="137"/>
      <c r="DJ488" s="137"/>
      <c r="DK488" s="137"/>
      <c r="DL488" s="137"/>
      <c r="DM488" s="137"/>
      <c r="DN488" s="137"/>
      <c r="DO488" s="137"/>
      <c r="DP488" s="137"/>
      <c r="DQ488" s="137"/>
      <c r="DR488" s="137"/>
      <c r="DS488" s="137"/>
      <c r="DT488" s="137"/>
      <c r="DU488" s="137"/>
      <c r="DV488" s="137"/>
      <c r="DW488" s="137"/>
      <c r="DX488" s="137"/>
      <c r="DY488" s="137"/>
      <c r="DZ488" s="137"/>
      <c r="EA488" s="137"/>
      <c r="EB488" s="137"/>
      <c r="EC488" s="137"/>
      <c r="ED488" s="137"/>
      <c r="EE488" s="137"/>
      <c r="EF488" s="137"/>
      <c r="EG488" s="137"/>
      <c r="EH488" s="137"/>
      <c r="EI488" s="137"/>
      <c r="EJ488" s="137"/>
      <c r="EK488" s="137"/>
      <c r="EL488" s="137"/>
      <c r="EM488" s="137"/>
    </row>
    <row r="489" spans="59:143" x14ac:dyDescent="0.25"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  <c r="DE489" s="137"/>
      <c r="DF489" s="137"/>
      <c r="DG489" s="137"/>
      <c r="DH489" s="137"/>
      <c r="DI489" s="137"/>
      <c r="DJ489" s="137"/>
      <c r="DK489" s="137"/>
      <c r="DL489" s="137"/>
      <c r="DM489" s="137"/>
      <c r="DN489" s="137"/>
      <c r="DO489" s="137"/>
      <c r="DP489" s="137"/>
      <c r="DQ489" s="137"/>
      <c r="DR489" s="137"/>
      <c r="DS489" s="137"/>
      <c r="DT489" s="137"/>
      <c r="DU489" s="137"/>
      <c r="DV489" s="137"/>
      <c r="DW489" s="137"/>
      <c r="DX489" s="137"/>
      <c r="DY489" s="137"/>
      <c r="DZ489" s="137"/>
      <c r="EA489" s="137"/>
      <c r="EB489" s="137"/>
      <c r="EC489" s="137"/>
      <c r="ED489" s="137"/>
      <c r="EE489" s="137"/>
      <c r="EF489" s="137"/>
      <c r="EG489" s="137"/>
      <c r="EH489" s="137"/>
      <c r="EI489" s="137"/>
      <c r="EJ489" s="137"/>
      <c r="EK489" s="137"/>
      <c r="EL489" s="137"/>
      <c r="EM489" s="137"/>
    </row>
    <row r="490" spans="59:143" x14ac:dyDescent="0.25"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  <c r="DE490" s="137"/>
      <c r="DF490" s="137"/>
      <c r="DG490" s="137"/>
      <c r="DH490" s="137"/>
      <c r="DI490" s="137"/>
      <c r="DJ490" s="137"/>
      <c r="DK490" s="137"/>
      <c r="DL490" s="137"/>
      <c r="DM490" s="137"/>
      <c r="DN490" s="137"/>
      <c r="DO490" s="137"/>
      <c r="DP490" s="137"/>
      <c r="DQ490" s="137"/>
      <c r="DR490" s="137"/>
      <c r="DS490" s="137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137"/>
      <c r="ED490" s="137"/>
      <c r="EE490" s="137"/>
      <c r="EF490" s="137"/>
      <c r="EG490" s="137"/>
      <c r="EH490" s="137"/>
      <c r="EI490" s="137"/>
      <c r="EJ490" s="137"/>
      <c r="EK490" s="137"/>
      <c r="EL490" s="137"/>
      <c r="EM490" s="137"/>
    </row>
    <row r="491" spans="59:143" x14ac:dyDescent="0.25"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37"/>
      <c r="DH491" s="137"/>
      <c r="DI491" s="137"/>
      <c r="DJ491" s="137"/>
      <c r="DK491" s="137"/>
      <c r="DL491" s="137"/>
      <c r="DM491" s="137"/>
      <c r="DN491" s="137"/>
      <c r="DO491" s="137"/>
      <c r="DP491" s="137"/>
      <c r="DQ491" s="137"/>
      <c r="DR491" s="137"/>
      <c r="DS491" s="137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137"/>
      <c r="ED491" s="137"/>
      <c r="EE491" s="137"/>
      <c r="EF491" s="137"/>
      <c r="EG491" s="137"/>
      <c r="EH491" s="137"/>
      <c r="EI491" s="137"/>
      <c r="EJ491" s="137"/>
      <c r="EK491" s="137"/>
      <c r="EL491" s="137"/>
      <c r="EM491" s="137"/>
    </row>
    <row r="492" spans="59:143" x14ac:dyDescent="0.25"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  <c r="CJ492" s="137"/>
      <c r="CK492" s="137"/>
      <c r="CL492" s="137"/>
      <c r="CM492" s="137"/>
      <c r="CN492" s="137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37"/>
      <c r="DH492" s="137"/>
      <c r="DI492" s="137"/>
      <c r="DJ492" s="137"/>
      <c r="DK492" s="137"/>
      <c r="DL492" s="137"/>
      <c r="DM492" s="137"/>
      <c r="DN492" s="137"/>
      <c r="DO492" s="137"/>
      <c r="DP492" s="137"/>
      <c r="DQ492" s="137"/>
      <c r="DR492" s="137"/>
      <c r="DS492" s="137"/>
      <c r="DT492" s="137"/>
      <c r="DU492" s="137"/>
      <c r="DV492" s="137"/>
      <c r="DW492" s="137"/>
      <c r="DX492" s="137"/>
      <c r="DY492" s="137"/>
      <c r="DZ492" s="137"/>
      <c r="EA492" s="137"/>
      <c r="EB492" s="137"/>
      <c r="EC492" s="137"/>
      <c r="ED492" s="137"/>
      <c r="EE492" s="137"/>
      <c r="EF492" s="137"/>
      <c r="EG492" s="137"/>
      <c r="EH492" s="137"/>
      <c r="EI492" s="137"/>
      <c r="EJ492" s="137"/>
      <c r="EK492" s="137"/>
      <c r="EL492" s="137"/>
      <c r="EM492" s="137"/>
    </row>
    <row r="493" spans="59:143" x14ac:dyDescent="0.25"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7"/>
      <c r="DZ493" s="137"/>
      <c r="EA493" s="137"/>
      <c r="EB493" s="137"/>
      <c r="EC493" s="137"/>
      <c r="ED493" s="137"/>
      <c r="EE493" s="137"/>
      <c r="EF493" s="137"/>
      <c r="EG493" s="137"/>
      <c r="EH493" s="137"/>
      <c r="EI493" s="137"/>
      <c r="EJ493" s="137"/>
      <c r="EK493" s="137"/>
      <c r="EL493" s="137"/>
      <c r="EM493" s="137"/>
    </row>
    <row r="494" spans="59:143" x14ac:dyDescent="0.25"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  <c r="CJ494" s="137"/>
      <c r="CK494" s="137"/>
      <c r="CL494" s="137"/>
      <c r="CM494" s="137"/>
      <c r="CN494" s="137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37"/>
      <c r="DH494" s="137"/>
      <c r="DI494" s="137"/>
      <c r="DJ494" s="137"/>
      <c r="DK494" s="137"/>
      <c r="DL494" s="137"/>
      <c r="DM494" s="137"/>
      <c r="DN494" s="137"/>
      <c r="DO494" s="137"/>
      <c r="DP494" s="137"/>
      <c r="DQ494" s="137"/>
      <c r="DR494" s="137"/>
      <c r="DS494" s="137"/>
      <c r="DT494" s="137"/>
      <c r="DU494" s="137"/>
      <c r="DV494" s="137"/>
      <c r="DW494" s="137"/>
      <c r="DX494" s="137"/>
      <c r="DY494" s="137"/>
      <c r="DZ494" s="137"/>
      <c r="EA494" s="137"/>
      <c r="EB494" s="137"/>
      <c r="EC494" s="137"/>
      <c r="ED494" s="137"/>
      <c r="EE494" s="137"/>
      <c r="EF494" s="137"/>
      <c r="EG494" s="137"/>
      <c r="EH494" s="137"/>
      <c r="EI494" s="137"/>
      <c r="EJ494" s="137"/>
      <c r="EK494" s="137"/>
      <c r="EL494" s="137"/>
      <c r="EM494" s="137"/>
    </row>
    <row r="495" spans="59:143" x14ac:dyDescent="0.25"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  <c r="CJ495" s="137"/>
      <c r="CK495" s="137"/>
      <c r="CL495" s="137"/>
      <c r="CM495" s="137"/>
      <c r="CN495" s="137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37"/>
      <c r="DH495" s="137"/>
      <c r="DI495" s="137"/>
      <c r="DJ495" s="137"/>
      <c r="DK495" s="137"/>
      <c r="DL495" s="137"/>
      <c r="DM495" s="137"/>
      <c r="DN495" s="137"/>
      <c r="DO495" s="137"/>
      <c r="DP495" s="137"/>
      <c r="DQ495" s="137"/>
      <c r="DR495" s="137"/>
      <c r="DS495" s="137"/>
      <c r="DT495" s="137"/>
      <c r="DU495" s="137"/>
      <c r="DV495" s="137"/>
      <c r="DW495" s="137"/>
      <c r="DX495" s="137"/>
      <c r="DY495" s="137"/>
      <c r="DZ495" s="137"/>
      <c r="EA495" s="137"/>
      <c r="EB495" s="137"/>
      <c r="EC495" s="137"/>
      <c r="ED495" s="137"/>
      <c r="EE495" s="137"/>
      <c r="EF495" s="137"/>
      <c r="EG495" s="137"/>
      <c r="EH495" s="137"/>
      <c r="EI495" s="137"/>
      <c r="EJ495" s="137"/>
      <c r="EK495" s="137"/>
      <c r="EL495" s="137"/>
      <c r="EM495" s="137"/>
    </row>
    <row r="496" spans="59:143" x14ac:dyDescent="0.25"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37"/>
      <c r="DH496" s="137"/>
      <c r="DI496" s="137"/>
      <c r="DJ496" s="137"/>
      <c r="DK496" s="137"/>
      <c r="DL496" s="137"/>
      <c r="DM496" s="137"/>
      <c r="DN496" s="137"/>
      <c r="DO496" s="137"/>
      <c r="DP496" s="137"/>
      <c r="DQ496" s="137"/>
      <c r="DR496" s="137"/>
      <c r="DS496" s="137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137"/>
      <c r="ED496" s="137"/>
      <c r="EE496" s="137"/>
      <c r="EF496" s="137"/>
      <c r="EG496" s="137"/>
      <c r="EH496" s="137"/>
      <c r="EI496" s="137"/>
      <c r="EJ496" s="137"/>
      <c r="EK496" s="137"/>
      <c r="EL496" s="137"/>
      <c r="EM496" s="137"/>
    </row>
    <row r="497" spans="59:143" x14ac:dyDescent="0.25"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37"/>
      <c r="DH497" s="137"/>
      <c r="DI497" s="137"/>
      <c r="DJ497" s="137"/>
      <c r="DK497" s="137"/>
      <c r="DL497" s="137"/>
      <c r="DM497" s="137"/>
      <c r="DN497" s="137"/>
      <c r="DO497" s="137"/>
      <c r="DP497" s="137"/>
      <c r="DQ497" s="137"/>
      <c r="DR497" s="137"/>
      <c r="DS497" s="137"/>
      <c r="DT497" s="137"/>
      <c r="DU497" s="137"/>
      <c r="DV497" s="137"/>
      <c r="DW497" s="137"/>
      <c r="DX497" s="137"/>
      <c r="DY497" s="137"/>
      <c r="DZ497" s="137"/>
      <c r="EA497" s="137"/>
      <c r="EB497" s="137"/>
      <c r="EC497" s="137"/>
      <c r="ED497" s="137"/>
      <c r="EE497" s="137"/>
      <c r="EF497" s="137"/>
      <c r="EG497" s="137"/>
      <c r="EH497" s="137"/>
      <c r="EI497" s="137"/>
      <c r="EJ497" s="137"/>
      <c r="EK497" s="137"/>
      <c r="EL497" s="137"/>
      <c r="EM497" s="137"/>
    </row>
    <row r="498" spans="59:143" x14ac:dyDescent="0.25"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  <c r="EH498" s="137"/>
      <c r="EI498" s="137"/>
      <c r="EJ498" s="137"/>
      <c r="EK498" s="137"/>
      <c r="EL498" s="137"/>
      <c r="EM498" s="137"/>
    </row>
    <row r="499" spans="59:143" x14ac:dyDescent="0.25"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37"/>
      <c r="DH499" s="137"/>
      <c r="DI499" s="137"/>
      <c r="DJ499" s="137"/>
      <c r="DK499" s="137"/>
      <c r="DL499" s="137"/>
      <c r="DM499" s="137"/>
      <c r="DN499" s="137"/>
      <c r="DO499" s="137"/>
      <c r="DP499" s="137"/>
      <c r="DQ499" s="137"/>
      <c r="DR499" s="137"/>
      <c r="DS499" s="137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137"/>
      <c r="ED499" s="137"/>
      <c r="EE499" s="137"/>
      <c r="EF499" s="137"/>
      <c r="EG499" s="137"/>
      <c r="EH499" s="137"/>
      <c r="EI499" s="137"/>
      <c r="EJ499" s="137"/>
      <c r="EK499" s="137"/>
      <c r="EL499" s="137"/>
      <c r="EM499" s="137"/>
    </row>
    <row r="500" spans="59:143" x14ac:dyDescent="0.25"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  <c r="EH500" s="137"/>
      <c r="EI500" s="137"/>
      <c r="EJ500" s="137"/>
      <c r="EK500" s="137"/>
      <c r="EL500" s="137"/>
      <c r="EM500" s="137"/>
    </row>
    <row r="516" spans="47:143" x14ac:dyDescent="0.25"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</row>
    <row r="517" spans="47:143" x14ac:dyDescent="0.25"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</row>
    <row r="518" spans="47:143" ht="18.75" x14ac:dyDescent="0.3">
      <c r="AU518" s="106"/>
      <c r="AV518" s="106"/>
      <c r="AW518" s="106"/>
      <c r="AX518" s="106"/>
      <c r="AY518" s="106"/>
      <c r="AZ518" s="106"/>
      <c r="BA518" s="103" t="s">
        <v>229</v>
      </c>
      <c r="BB518" s="102"/>
      <c r="BC518" s="102"/>
      <c r="BD518" s="102"/>
      <c r="BE518" s="102"/>
      <c r="BF518" s="102"/>
      <c r="BG518" s="102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</row>
    <row r="519" spans="47:143" ht="15.75" thickBot="1" x14ac:dyDescent="0.3"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91" t="s">
        <v>249</v>
      </c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</row>
    <row r="520" spans="47:143" ht="30.75" customHeight="1" thickBot="1" x14ac:dyDescent="0.3">
      <c r="AU520" s="106"/>
      <c r="AV520" s="106"/>
      <c r="AW520" s="106"/>
      <c r="AX520" s="106"/>
      <c r="AY520" s="106"/>
      <c r="AZ520" s="106"/>
      <c r="BA520" s="106"/>
      <c r="BB520" s="129" t="s">
        <v>12</v>
      </c>
      <c r="BC520" s="250" t="e">
        <f>VLOOKUP(B259,K94:L113,2,FALSE)</f>
        <v>#N/A</v>
      </c>
      <c r="BD520" s="106"/>
      <c r="BE520" s="362" t="s">
        <v>250</v>
      </c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</row>
    <row r="521" spans="47:143" ht="16.5" thickBot="1" x14ac:dyDescent="0.3"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363" t="s">
        <v>454</v>
      </c>
      <c r="BF521" s="85" t="s">
        <v>455</v>
      </c>
      <c r="BG521" s="373" t="s">
        <v>456</v>
      </c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</row>
    <row r="522" spans="47:143" ht="16.5" thickBot="1" x14ac:dyDescent="0.3">
      <c r="AU522" s="106"/>
      <c r="AV522" s="106"/>
      <c r="AW522" s="106"/>
      <c r="AX522" s="106"/>
      <c r="AY522" s="106"/>
      <c r="AZ522" s="106"/>
      <c r="BA522" s="120"/>
      <c r="BB522" s="130" t="s">
        <v>13</v>
      </c>
      <c r="BC522" s="248"/>
      <c r="BD522" s="368">
        <v>1</v>
      </c>
      <c r="BE522" s="364"/>
      <c r="BF522" s="380"/>
      <c r="BG522" s="381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</row>
    <row r="523" spans="47:143" ht="15.75" thickBot="1" x14ac:dyDescent="0.3">
      <c r="AU523" s="106"/>
      <c r="AV523" s="106"/>
      <c r="AW523" s="106"/>
      <c r="AX523" s="106"/>
      <c r="AY523" s="106"/>
      <c r="AZ523" s="106"/>
      <c r="BA523" s="121"/>
      <c r="BB523" s="106"/>
      <c r="BC523" s="106"/>
      <c r="BD523" s="368">
        <v>2</v>
      </c>
      <c r="BE523" s="365"/>
      <c r="BF523" s="380"/>
      <c r="BG523" s="381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</row>
    <row r="524" spans="47:143" ht="16.5" thickBot="1" x14ac:dyDescent="0.3">
      <c r="AU524" s="106"/>
      <c r="AV524" s="106"/>
      <c r="AW524" s="106"/>
      <c r="AX524" s="106"/>
      <c r="AY524" s="106"/>
      <c r="AZ524" s="106"/>
      <c r="BA524" s="122" t="s">
        <v>184</v>
      </c>
      <c r="BB524" s="130" t="s">
        <v>153</v>
      </c>
      <c r="BC524" s="276">
        <f>C4</f>
        <v>0</v>
      </c>
      <c r="BD524" s="368">
        <v>3</v>
      </c>
      <c r="BE524" s="365"/>
      <c r="BF524" s="380"/>
      <c r="BG524" s="381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</row>
    <row r="525" spans="47:143" ht="15.75" thickBot="1" x14ac:dyDescent="0.3">
      <c r="AU525" s="106"/>
      <c r="AV525" s="106"/>
      <c r="AW525" s="106"/>
      <c r="AX525" s="106"/>
      <c r="AY525" s="106"/>
      <c r="AZ525" s="106"/>
      <c r="BA525" s="122" t="s">
        <v>185</v>
      </c>
      <c r="BB525" s="106"/>
      <c r="BC525" s="106"/>
      <c r="BD525" s="368">
        <v>4</v>
      </c>
      <c r="BE525" s="365"/>
      <c r="BF525" s="380"/>
      <c r="BG525" s="381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</row>
    <row r="526" spans="47:143" ht="16.5" thickBot="1" x14ac:dyDescent="0.3">
      <c r="AU526" s="106"/>
      <c r="AV526" s="106"/>
      <c r="AW526" s="106"/>
      <c r="AX526" s="106"/>
      <c r="AY526" s="106"/>
      <c r="AZ526" s="106"/>
      <c r="BA526" s="122" t="s">
        <v>186</v>
      </c>
      <c r="BB526" s="131" t="s">
        <v>219</v>
      </c>
      <c r="BC526" s="249"/>
      <c r="BD526" s="368">
        <v>5</v>
      </c>
      <c r="BE526" s="365"/>
      <c r="BF526" s="380"/>
      <c r="BG526" s="381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</row>
    <row r="527" spans="47:143" ht="16.5" thickBot="1" x14ac:dyDescent="0.3">
      <c r="AU527" s="106"/>
      <c r="AV527" s="106"/>
      <c r="AW527" s="106"/>
      <c r="AX527" s="106"/>
      <c r="AY527" s="106"/>
      <c r="AZ527" s="106"/>
      <c r="BA527" s="122" t="s">
        <v>187</v>
      </c>
      <c r="BB527" s="132" t="s">
        <v>154</v>
      </c>
      <c r="BC527" s="249"/>
      <c r="BD527" s="368">
        <v>6</v>
      </c>
      <c r="BE527" s="366"/>
      <c r="BF527" s="380"/>
      <c r="BG527" s="381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</row>
    <row r="528" spans="47:143" ht="16.5" thickBot="1" x14ac:dyDescent="0.3">
      <c r="AU528" s="106"/>
      <c r="AV528" s="106"/>
      <c r="AW528" s="106"/>
      <c r="AX528" s="106"/>
      <c r="AY528" s="106"/>
      <c r="AZ528" s="106"/>
      <c r="BA528" s="122" t="s">
        <v>188</v>
      </c>
      <c r="BB528" s="132"/>
      <c r="BC528" s="249"/>
      <c r="BD528" s="368">
        <v>7</v>
      </c>
      <c r="BE528" s="367"/>
      <c r="BF528" s="380"/>
      <c r="BG528" s="381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</row>
    <row r="529" spans="47:143" ht="16.5" thickBot="1" x14ac:dyDescent="0.3">
      <c r="AU529" s="106"/>
      <c r="AV529" s="106"/>
      <c r="AW529" s="106"/>
      <c r="AX529" s="106"/>
      <c r="AY529" s="106"/>
      <c r="AZ529" s="106"/>
      <c r="BA529" s="122" t="s">
        <v>189</v>
      </c>
      <c r="BB529" s="132"/>
      <c r="BC529" s="249"/>
      <c r="BD529" s="368">
        <v>8</v>
      </c>
      <c r="BE529" s="365"/>
      <c r="BF529" s="380"/>
      <c r="BG529" s="381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</row>
    <row r="530" spans="47:143" ht="16.5" thickBot="1" x14ac:dyDescent="0.3">
      <c r="AU530" s="106"/>
      <c r="AV530" s="106"/>
      <c r="AW530" s="106"/>
      <c r="AX530" s="106"/>
      <c r="AY530" s="106"/>
      <c r="AZ530" s="106"/>
      <c r="BA530" s="122" t="s">
        <v>190</v>
      </c>
      <c r="BB530" s="132"/>
      <c r="BC530" s="249"/>
      <c r="BD530" s="368">
        <v>9</v>
      </c>
      <c r="BE530" s="366"/>
      <c r="BF530" s="380"/>
      <c r="BG530" s="381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</row>
    <row r="531" spans="47:143" ht="16.5" thickBot="1" x14ac:dyDescent="0.3">
      <c r="AU531" s="106"/>
      <c r="AV531" s="106"/>
      <c r="AW531" s="106"/>
      <c r="AX531" s="106"/>
      <c r="AY531" s="106"/>
      <c r="AZ531" s="106"/>
      <c r="BA531" s="122" t="s">
        <v>191</v>
      </c>
      <c r="BB531" s="132"/>
      <c r="BC531" s="249"/>
      <c r="BD531" s="368">
        <v>10</v>
      </c>
      <c r="BE531" s="365"/>
      <c r="BF531" s="380"/>
      <c r="BG531" s="381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</row>
    <row r="532" spans="47:143" ht="16.5" thickBot="1" x14ac:dyDescent="0.3">
      <c r="AU532" s="106"/>
      <c r="AV532" s="106"/>
      <c r="AW532" s="106"/>
      <c r="AX532" s="106"/>
      <c r="AY532" s="106"/>
      <c r="AZ532" s="106"/>
      <c r="BA532" s="123"/>
      <c r="BB532" s="133"/>
      <c r="BC532" s="249"/>
      <c r="BD532" s="368">
        <v>11</v>
      </c>
      <c r="BE532" s="364"/>
      <c r="BF532" s="380"/>
      <c r="BG532" s="381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</row>
    <row r="533" spans="47:143" x14ac:dyDescent="0.25"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368">
        <v>12</v>
      </c>
      <c r="BE533" s="365"/>
      <c r="BF533" s="380"/>
      <c r="BG533" s="381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</row>
    <row r="534" spans="47:143" x14ac:dyDescent="0.25"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368">
        <v>13</v>
      </c>
      <c r="BE534" s="366"/>
      <c r="BF534" s="380"/>
      <c r="BG534" s="381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</row>
    <row r="535" spans="47:143" x14ac:dyDescent="0.25"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368">
        <v>14</v>
      </c>
      <c r="BE535" s="367"/>
      <c r="BF535" s="380"/>
      <c r="BG535" s="381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</row>
    <row r="536" spans="47:143" x14ac:dyDescent="0.25"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368">
        <v>15</v>
      </c>
      <c r="BE536" s="365"/>
      <c r="BF536" s="380"/>
      <c r="BG536" s="381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</row>
    <row r="537" spans="47:143" x14ac:dyDescent="0.25"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</row>
    <row r="538" spans="47:143" x14ac:dyDescent="0.25"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</row>
    <row r="539" spans="47:143" ht="16.5" thickBot="1" x14ac:dyDescent="0.3">
      <c r="AU539" s="106"/>
      <c r="AV539" s="106"/>
      <c r="AW539" s="106"/>
      <c r="AX539" s="106"/>
      <c r="AY539" s="106"/>
      <c r="AZ539" s="106"/>
      <c r="BA539" s="155" t="s">
        <v>192</v>
      </c>
      <c r="BB539" s="165" t="s">
        <v>218</v>
      </c>
      <c r="BC539" s="156"/>
      <c r="BD539" s="157"/>
      <c r="BE539" s="158"/>
      <c r="BF539" s="159"/>
      <c r="BG539" s="165" t="s">
        <v>262</v>
      </c>
      <c r="BH539" s="160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</row>
    <row r="540" spans="47:143" x14ac:dyDescent="0.25">
      <c r="AU540" s="106"/>
      <c r="AV540" s="106"/>
      <c r="AW540" s="106"/>
      <c r="AX540" s="106"/>
      <c r="AY540" s="106"/>
      <c r="AZ540" s="106"/>
      <c r="BA540" s="161" t="s">
        <v>193</v>
      </c>
      <c r="BB540" s="125"/>
      <c r="BC540" s="166"/>
      <c r="BD540" s="71" t="s">
        <v>201</v>
      </c>
      <c r="BE540" s="71" t="s">
        <v>202</v>
      </c>
      <c r="BF540" s="85"/>
      <c r="BG540" s="200" t="s">
        <v>260</v>
      </c>
      <c r="BH540" s="71" t="s">
        <v>261</v>
      </c>
      <c r="BI540" s="209"/>
      <c r="BJ540" s="209">
        <f>IF(BW320="",0,1)</f>
        <v>0</v>
      </c>
      <c r="BK540" s="209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</row>
    <row r="541" spans="47:143" ht="29.85" customHeight="1" x14ac:dyDescent="0.25">
      <c r="AU541" s="106"/>
      <c r="AV541" s="106"/>
      <c r="AW541" s="106"/>
      <c r="AX541" s="106"/>
      <c r="AY541" s="106"/>
      <c r="AZ541" s="106"/>
      <c r="BA541" s="161" t="s">
        <v>185</v>
      </c>
      <c r="BB541" s="164" t="s">
        <v>240</v>
      </c>
      <c r="BC541" s="281" t="e">
        <f>VLOOKUP(BB541,$CB$321:$CC$485,2,FALSE)</f>
        <v>#N/A</v>
      </c>
      <c r="BD541" s="213"/>
      <c r="BE541" s="212"/>
      <c r="BF541" s="85"/>
      <c r="BG541" s="188"/>
      <c r="BH541" s="212"/>
      <c r="BI541" s="209">
        <f t="shared" ref="BI541:BI550" si="12">BV320</f>
        <v>0</v>
      </c>
      <c r="BJ541" s="209">
        <f>BJ540</f>
        <v>0</v>
      </c>
      <c r="BK541" s="209">
        <f>IF(AND(BW320="oui")*(BV320&lt;&gt;""),1,0)</f>
        <v>0</v>
      </c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</row>
    <row r="542" spans="47:143" ht="29.85" customHeight="1" x14ac:dyDescent="0.25">
      <c r="AU542" s="106"/>
      <c r="AV542" s="106"/>
      <c r="AW542" s="106"/>
      <c r="AX542" s="106"/>
      <c r="AY542" s="106"/>
      <c r="AZ542" s="106"/>
      <c r="BA542" s="161" t="s">
        <v>194</v>
      </c>
      <c r="BB542" s="164" t="s">
        <v>241</v>
      </c>
      <c r="BC542" s="281" t="e">
        <f>VLOOKUP(BB542,$CB$321:$CC$485,2,FALSE)</f>
        <v>#N/A</v>
      </c>
      <c r="BD542" s="213"/>
      <c r="BE542" s="212"/>
      <c r="BF542" s="85"/>
      <c r="BG542" s="188"/>
      <c r="BH542" s="212"/>
      <c r="BI542" s="209">
        <f t="shared" si="12"/>
        <v>0</v>
      </c>
      <c r="BJ542" s="209">
        <f>IF(AND($BJ$540=1)*(BV321&lt;&gt;""),2,0)</f>
        <v>0</v>
      </c>
      <c r="BK542" s="209">
        <f>IF(AND(BW321="oui")*(BV321&lt;&gt;""),$BK$541+1,0)</f>
        <v>0</v>
      </c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</row>
    <row r="543" spans="47:143" ht="29.85" customHeight="1" x14ac:dyDescent="0.25">
      <c r="AU543" s="106"/>
      <c r="AV543" s="106"/>
      <c r="AW543" s="106"/>
      <c r="AX543" s="106"/>
      <c r="AY543" s="106"/>
      <c r="AZ543" s="106"/>
      <c r="BA543" s="162" t="s">
        <v>185</v>
      </c>
      <c r="BB543" s="164" t="s">
        <v>242</v>
      </c>
      <c r="BC543" s="281" t="e">
        <f>VLOOKUP(BB543,$CB$321:$CC$485,2,FALSE)</f>
        <v>#N/A</v>
      </c>
      <c r="BD543" s="213"/>
      <c r="BE543" s="212"/>
      <c r="BF543" s="163"/>
      <c r="BG543" s="188"/>
      <c r="BH543" s="212"/>
      <c r="BI543" s="209">
        <f t="shared" si="12"/>
        <v>0</v>
      </c>
      <c r="BJ543" s="209">
        <f>IF(AND($BJ$540=1)*(BV322&lt;&gt;""),3,0)</f>
        <v>0</v>
      </c>
      <c r="BK543" s="209">
        <f>IF(AND(BW322="oui")*(BV322&lt;&gt;""),$BK$541+2,0)</f>
        <v>0</v>
      </c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</row>
    <row r="544" spans="47:143" x14ac:dyDescent="0.25"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247">
        <f>MAX(BH541:BH543)</f>
        <v>0</v>
      </c>
      <c r="BI544" s="209">
        <f t="shared" si="12"/>
        <v>0</v>
      </c>
      <c r="BJ544" s="209">
        <f>IF(AND($BJ$540=1)*(BV323&lt;&gt;""),4,0)</f>
        <v>0</v>
      </c>
      <c r="BK544" s="209">
        <f>IF(AND(BW323="oui")*(BV323&lt;&gt;""),$BK$541+3,0)</f>
        <v>0</v>
      </c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</row>
    <row r="545" spans="47:143" x14ac:dyDescent="0.25"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209">
        <f t="shared" si="12"/>
        <v>0</v>
      </c>
      <c r="BJ545" s="209">
        <f>IF(AND($BJ$540=1)*(BV324&lt;&gt;""),5,0)</f>
        <v>0</v>
      </c>
      <c r="BK545" s="209">
        <f>IF(AND(BW324="oui")*(BV324&lt;&gt;""),$BK$541+4,0)</f>
        <v>0</v>
      </c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</row>
    <row r="546" spans="47:143" x14ac:dyDescent="0.25"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209">
        <f t="shared" si="12"/>
        <v>0</v>
      </c>
      <c r="BJ546" s="209">
        <f>IF(AND($BJ$540=1)*(BV325&lt;&gt;""),6,0)</f>
        <v>0</v>
      </c>
      <c r="BK546" s="209">
        <f>IF(AND(BW325="oui")*(BV325&lt;&gt;""),$BK$541+5,0)</f>
        <v>0</v>
      </c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</row>
    <row r="547" spans="47:143" x14ac:dyDescent="0.25"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209">
        <f t="shared" si="12"/>
        <v>0</v>
      </c>
      <c r="BJ547" s="209">
        <f>IF(AND($BJ$540=1)*(BV326&lt;&gt;""),7,0)</f>
        <v>0</v>
      </c>
      <c r="BK547" s="209">
        <f>IF(AND(BW326="oui")*(BV326&lt;&gt;""),$BK$541+6,0)</f>
        <v>0</v>
      </c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</row>
    <row r="548" spans="47:143" x14ac:dyDescent="0.25"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209">
        <f t="shared" si="12"/>
        <v>0</v>
      </c>
      <c r="BJ548" s="209">
        <f>IF(AND($BJ$540=1)*(BV327&lt;&gt;""),8,0)</f>
        <v>0</v>
      </c>
      <c r="BK548" s="209">
        <f>IF(AND(BW327="oui")*(BV327&lt;&gt;""),$BK$541+7,0)</f>
        <v>0</v>
      </c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</row>
    <row r="549" spans="47:143" x14ac:dyDescent="0.25"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209">
        <f t="shared" si="12"/>
        <v>0</v>
      </c>
      <c r="BJ549" s="209">
        <f>IF(AND($BJ$540=1)*(BV328&lt;&gt;""),9,0)</f>
        <v>0</v>
      </c>
      <c r="BK549" s="209">
        <f>IF(AND(BW328="oui")*(BV328&lt;&gt;""),$BK$541+8,0)</f>
        <v>0</v>
      </c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</row>
    <row r="550" spans="47:143" x14ac:dyDescent="0.25"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209">
        <f t="shared" si="12"/>
        <v>0</v>
      </c>
      <c r="BJ550" s="209">
        <f>IF(AND($BJ$540=1)*(BV329&lt;&gt;""),10,0)</f>
        <v>0</v>
      </c>
      <c r="BK550" s="209">
        <f>IF(AND(BW329="oui")*(BV329&lt;&gt;""),$BK$541+9,0)</f>
        <v>0</v>
      </c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</row>
    <row r="551" spans="47:143" x14ac:dyDescent="0.25"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</row>
    <row r="552" spans="47:143" x14ac:dyDescent="0.25"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</row>
    <row r="553" spans="47:143" x14ac:dyDescent="0.25"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</row>
    <row r="554" spans="47:143" x14ac:dyDescent="0.25"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</row>
    <row r="555" spans="47:143" x14ac:dyDescent="0.25"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</row>
    <row r="556" spans="47:143" x14ac:dyDescent="0.25"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</row>
    <row r="557" spans="47:143" x14ac:dyDescent="0.25"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</row>
    <row r="558" spans="47:143" x14ac:dyDescent="0.25"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</row>
    <row r="559" spans="47:143" x14ac:dyDescent="0.25"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</row>
    <row r="560" spans="47:143" x14ac:dyDescent="0.25"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</row>
    <row r="561" spans="47:143" x14ac:dyDescent="0.25"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</row>
    <row r="562" spans="47:143" x14ac:dyDescent="0.25"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</row>
    <row r="563" spans="47:143" x14ac:dyDescent="0.25"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</row>
    <row r="564" spans="47:143" x14ac:dyDescent="0.25"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</row>
    <row r="565" spans="47:143" x14ac:dyDescent="0.25"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</row>
  </sheetData>
  <sheetProtection algorithmName="SHA-512" hashValue="KFTpp6eZOYZVv4XDVUD/hv7nhCPe9hX168fDn9S/+BYA6oVlbAKvWM0JR89+mCtPJ/IeB7fwVV+Z1YxRT3rgLA==" saltValue="yKRhHGgpk8gp4AvbsC8qJg==" spinCount="100000" sheet="1" objects="1" scenarios="1"/>
  <mergeCells count="29">
    <mergeCell ref="BX320:BX485"/>
    <mergeCell ref="I94:I113"/>
    <mergeCell ref="BR318:BU318"/>
    <mergeCell ref="C4:D4"/>
    <mergeCell ref="C92:G92"/>
    <mergeCell ref="C253:D253"/>
    <mergeCell ref="C266:D266"/>
    <mergeCell ref="F266:G266"/>
    <mergeCell ref="C267:D267"/>
    <mergeCell ref="F267:G267"/>
    <mergeCell ref="C268:D268"/>
    <mergeCell ref="F268:G268"/>
    <mergeCell ref="C269:D269"/>
    <mergeCell ref="F269:G269"/>
    <mergeCell ref="BF522:BG522"/>
    <mergeCell ref="BF523:BG523"/>
    <mergeCell ref="BF524:BG524"/>
    <mergeCell ref="BF525:BG525"/>
    <mergeCell ref="BF526:BG526"/>
    <mergeCell ref="BF527:BG527"/>
    <mergeCell ref="BF534:BG534"/>
    <mergeCell ref="BF535:BG535"/>
    <mergeCell ref="BF536:BG536"/>
    <mergeCell ref="BF528:BG528"/>
    <mergeCell ref="BF529:BG529"/>
    <mergeCell ref="BF530:BG530"/>
    <mergeCell ref="BF531:BG531"/>
    <mergeCell ref="BF532:BG532"/>
    <mergeCell ref="BF533:BG533"/>
  </mergeCells>
  <conditionalFormatting sqref="BG541:BG543">
    <cfRule type="expression" dxfId="11" priority="1" stopIfTrue="1">
      <formula>$BG$110=$BY$315</formula>
    </cfRule>
    <cfRule type="expression" dxfId="10" priority="2" stopIfTrue="1">
      <formula>$BG$110=$BY$314</formula>
    </cfRule>
  </conditionalFormatting>
  <dataValidations count="5">
    <dataValidation type="list" allowBlank="1" showInputMessage="1" showErrorMessage="1" sqref="BG541:BG543">
      <formula1>$BY$313:$BY$315</formula1>
    </dataValidation>
    <dataValidation type="list" allowBlank="1" showInputMessage="1" showErrorMessage="1" sqref="H94:H113">
      <formula1>$A$93</formula1>
    </dataValidation>
    <dataValidation type="list" allowBlank="1" showInputMessage="1" showErrorMessage="1" sqref="BW320:BW485">
      <formula1>$BZ$313:$BZ$315</formula1>
    </dataValidation>
    <dataValidation type="list" allowBlank="1" showInputMessage="1" showErrorMessage="1" sqref="C94:D113">
      <formula1>$I$89:$I$92</formula1>
    </dataValidation>
    <dataValidation type="list" allowBlank="1" showInputMessage="1" showErrorMessage="1" sqref="F94:F113">
      <formula1>$I$89:$I$91</formula1>
    </dataValidation>
  </dataValidations>
  <hyperlinks>
    <hyperlink ref="B20" location="AAC1!A105" display="cliquer ici"/>
    <hyperlink ref="B28" location="AAC1!BG539" display="cliquer ici"/>
    <hyperlink ref="B32" location="AAC1!B268" display="cliquer ici"/>
    <hyperlink ref="B24" location="AAC1!BR324" display="cliquer ici"/>
    <hyperlink ref="BX320:BX485" location="AAC1!BM305" display="AAC1!BM305"/>
    <hyperlink ref="I94:I113" location="AAC1!B85" display="AAC1!B85"/>
  </hyperlinks>
  <pageMargins left="0.25" right="0.25" top="0.75" bottom="0.75" header="0.3" footer="0.3"/>
  <pageSetup paperSize="9" scale="80" orientation="landscape" horizontalDpi="300" verticalDpi="300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>
    <pageSetUpPr fitToPage="1"/>
  </sheetPr>
  <dimension ref="A1:EM565"/>
  <sheetViews>
    <sheetView zoomScale="60" zoomScaleNormal="60" workbookViewId="0"/>
  </sheetViews>
  <sheetFormatPr baseColWidth="10" defaultColWidth="10.5703125" defaultRowHeight="15" x14ac:dyDescent="0.25"/>
  <cols>
    <col min="1" max="1" width="8.5703125" style="64" customWidth="1"/>
    <col min="2" max="2" width="94.5703125" style="64" bestFit="1" customWidth="1"/>
    <col min="3" max="3" width="7.5703125" style="64" customWidth="1"/>
    <col min="4" max="4" width="25" style="64" customWidth="1"/>
    <col min="5" max="5" width="15.5703125" style="64" customWidth="1"/>
    <col min="6" max="6" width="10" style="64" customWidth="1"/>
    <col min="7" max="7" width="15.42578125" style="64" customWidth="1"/>
    <col min="8" max="8" width="25.5703125" style="64" bestFit="1" customWidth="1"/>
    <col min="9" max="9" width="6" style="64" customWidth="1"/>
    <col min="10" max="48" width="18.5703125" style="64" customWidth="1"/>
    <col min="49" max="49" width="43.5703125" style="64" customWidth="1"/>
    <col min="50" max="51" width="32.42578125" style="64" customWidth="1"/>
    <col min="52" max="53" width="10.5703125" style="64"/>
    <col min="54" max="54" width="20.5703125" style="64" customWidth="1"/>
    <col min="55" max="55" width="52.5703125" style="64" customWidth="1"/>
    <col min="56" max="56" width="19.42578125" style="64" customWidth="1"/>
    <col min="57" max="57" width="23" style="64" customWidth="1"/>
    <col min="58" max="58" width="2" style="64" customWidth="1"/>
    <col min="59" max="59" width="29.42578125" style="64" customWidth="1"/>
    <col min="60" max="60" width="14.5703125" style="64" customWidth="1"/>
    <col min="61" max="61" width="29.42578125" style="64" customWidth="1"/>
    <col min="62" max="64" width="10.5703125" style="64"/>
    <col min="65" max="65" width="11.5703125" style="64" customWidth="1"/>
    <col min="66" max="66" width="13.5703125" style="64" customWidth="1"/>
    <col min="67" max="67" width="12.5703125" style="64" customWidth="1"/>
    <col min="68" max="68" width="45.5703125" style="64" customWidth="1"/>
    <col min="69" max="69" width="30.5703125" style="64" customWidth="1"/>
    <col min="70" max="73" width="34.5703125" style="64" customWidth="1"/>
    <col min="74" max="74" width="34" style="64" customWidth="1"/>
    <col min="75" max="75" width="27.5703125" style="64" customWidth="1"/>
    <col min="76" max="76" width="5.42578125" style="64" customWidth="1"/>
    <col min="77" max="80" width="10.5703125" style="64"/>
    <col min="81" max="81" width="11.42578125" style="64" customWidth="1"/>
    <col min="82" max="85" width="10.5703125" style="64"/>
    <col min="86" max="86" width="34" style="64" customWidth="1"/>
    <col min="87" max="87" width="28.42578125" style="64" customWidth="1"/>
    <col min="88" max="16384" width="10.5703125" style="64"/>
  </cols>
  <sheetData>
    <row r="1" spans="1:81" s="107" customFormat="1" ht="15.75" thickBot="1" x14ac:dyDescent="0.3"/>
    <row r="2" spans="1:81" s="107" customFormat="1" ht="21.75" thickBot="1" x14ac:dyDescent="0.4">
      <c r="B2" s="110" t="s">
        <v>214</v>
      </c>
      <c r="C2" s="111"/>
      <c r="D2" s="111"/>
      <c r="E2" s="111"/>
      <c r="F2" s="111"/>
      <c r="G2" s="111"/>
      <c r="H2" s="112"/>
    </row>
    <row r="3" spans="1:81" s="107" customFormat="1" ht="15.75" thickBot="1" x14ac:dyDescent="0.3"/>
    <row r="4" spans="1:81" s="107" customFormat="1" ht="15.75" thickBot="1" x14ac:dyDescent="0.3">
      <c r="B4" s="211" t="s">
        <v>259</v>
      </c>
      <c r="C4" s="388"/>
      <c r="D4" s="389"/>
      <c r="G4" s="109" t="s">
        <v>275</v>
      </c>
      <c r="H4" s="228"/>
    </row>
    <row r="5" spans="1:81" s="107" customFormat="1" x14ac:dyDescent="0.25"/>
    <row r="6" spans="1:81" x14ac:dyDescent="0.2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</row>
    <row r="7" spans="1:81" x14ac:dyDescent="0.2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</row>
    <row r="8" spans="1:81" x14ac:dyDescent="0.2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</row>
    <row r="9" spans="1:81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</row>
    <row r="10" spans="1:81" x14ac:dyDescent="0.2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</row>
    <row r="11" spans="1:81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</row>
    <row r="12" spans="1:81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</row>
    <row r="13" spans="1:81" x14ac:dyDescent="0.25">
      <c r="A13" s="136" t="s">
        <v>204</v>
      </c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</row>
    <row r="14" spans="1:81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</row>
    <row r="15" spans="1:81" x14ac:dyDescent="0.25">
      <c r="A15" s="107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</row>
    <row r="16" spans="1:81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</row>
    <row r="17" spans="1:81" x14ac:dyDescent="0.25">
      <c r="A17" s="10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</row>
    <row r="18" spans="1:81" ht="16.5" thickBot="1" x14ac:dyDescent="0.3">
      <c r="A18" s="107"/>
      <c r="B18" s="210" t="s">
        <v>258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</row>
    <row r="19" spans="1:81" ht="16.5" thickBot="1" x14ac:dyDescent="0.3">
      <c r="A19" s="107"/>
      <c r="B19" s="229" t="s">
        <v>225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</row>
    <row r="20" spans="1:81" ht="15.75" thickBot="1" x14ac:dyDescent="0.3">
      <c r="A20" s="107"/>
      <c r="B20" s="104" t="s">
        <v>106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</row>
    <row r="21" spans="1:81" x14ac:dyDescent="0.25">
      <c r="A21" s="107"/>
      <c r="B21" s="109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</row>
    <row r="22" spans="1:81" ht="15.75" thickBot="1" x14ac:dyDescent="0.3">
      <c r="A22" s="107"/>
      <c r="B22" s="107"/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</row>
    <row r="23" spans="1:81" ht="16.5" thickBot="1" x14ac:dyDescent="0.3">
      <c r="A23" s="107"/>
      <c r="B23" s="229" t="s">
        <v>226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</row>
    <row r="24" spans="1:81" ht="15.75" thickBot="1" x14ac:dyDescent="0.3">
      <c r="A24" s="107"/>
      <c r="B24" s="104" t="s">
        <v>106</v>
      </c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</row>
    <row r="25" spans="1:81" x14ac:dyDescent="0.25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</row>
    <row r="26" spans="1:81" ht="15.75" thickBot="1" x14ac:dyDescent="0.3">
      <c r="A26" s="107"/>
      <c r="B26" s="109"/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</row>
    <row r="27" spans="1:81" ht="16.5" thickBot="1" x14ac:dyDescent="0.3">
      <c r="A27" s="107"/>
      <c r="B27" s="229" t="s">
        <v>227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</row>
    <row r="28" spans="1:81" ht="15.75" thickBot="1" x14ac:dyDescent="0.3">
      <c r="A28" s="107"/>
      <c r="B28" s="104" t="s">
        <v>106</v>
      </c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</row>
    <row r="29" spans="1:81" x14ac:dyDescent="0.25">
      <c r="A29" s="107"/>
      <c r="B29" s="109"/>
      <c r="C29" s="108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</row>
    <row r="30" spans="1:81" ht="15.75" thickBot="1" x14ac:dyDescent="0.3">
      <c r="A30" s="107"/>
      <c r="B30" s="109"/>
      <c r="C30" s="108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</row>
    <row r="31" spans="1:81" ht="16.5" thickBot="1" x14ac:dyDescent="0.3">
      <c r="A31" s="107"/>
      <c r="B31" s="179" t="s">
        <v>244</v>
      </c>
      <c r="C31" s="108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</row>
    <row r="32" spans="1:81" ht="15.75" thickBot="1" x14ac:dyDescent="0.3">
      <c r="A32" s="107"/>
      <c r="B32" s="104" t="s">
        <v>106</v>
      </c>
      <c r="C32" s="108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</row>
    <row r="33" spans="1:81" x14ac:dyDescent="0.25">
      <c r="A33" s="107"/>
      <c r="B33" s="109"/>
      <c r="C33" s="108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</row>
    <row r="34" spans="1:81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</row>
    <row r="35" spans="1:81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</row>
    <row r="36" spans="1:81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</row>
    <row r="37" spans="1:81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</row>
    <row r="38" spans="1:81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</row>
    <row r="39" spans="1:81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</row>
    <row r="40" spans="1:81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</row>
    <row r="41" spans="1:81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</row>
    <row r="42" spans="1:81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</row>
    <row r="43" spans="1:81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</row>
    <row r="44" spans="1:81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</row>
    <row r="45" spans="1:81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</row>
    <row r="46" spans="1:81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</row>
    <row r="47" spans="1:81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</row>
    <row r="48" spans="1:81" x14ac:dyDescent="0.25">
      <c r="A48" s="107"/>
      <c r="B48" s="107"/>
      <c r="C48" s="107"/>
      <c r="D48" s="107"/>
      <c r="E48" s="107"/>
      <c r="F48" s="167" t="s">
        <v>223</v>
      </c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</row>
    <row r="49" spans="1:81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</row>
    <row r="50" spans="1:81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</row>
    <row r="51" spans="1:81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</row>
    <row r="52" spans="1:81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</row>
    <row r="53" spans="1:81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</row>
    <row r="54" spans="1:81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</row>
    <row r="55" spans="1:81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</row>
    <row r="56" spans="1:81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</row>
    <row r="57" spans="1:81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</row>
    <row r="58" spans="1:81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</row>
    <row r="59" spans="1:81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</row>
    <row r="60" spans="1:81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</row>
    <row r="61" spans="1:81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</row>
    <row r="62" spans="1:81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</row>
    <row r="63" spans="1:81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</row>
    <row r="64" spans="1:81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</row>
    <row r="65" spans="1:81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</row>
    <row r="66" spans="1:81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</row>
    <row r="67" spans="1:81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</row>
    <row r="68" spans="1:81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</row>
    <row r="69" spans="1:81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</row>
    <row r="70" spans="1:81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</row>
    <row r="71" spans="1:81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</row>
    <row r="72" spans="1:81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</row>
    <row r="73" spans="1:81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</row>
    <row r="74" spans="1:81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</row>
    <row r="75" spans="1:81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</row>
    <row r="76" spans="1:81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</row>
    <row r="77" spans="1:81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</row>
    <row r="78" spans="1:81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</row>
    <row r="79" spans="1:81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</row>
    <row r="80" spans="1:81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</row>
    <row r="81" spans="1:81" x14ac:dyDescent="0.25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</row>
    <row r="82" spans="1:81" x14ac:dyDescent="0.25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</row>
    <row r="83" spans="1:81" x14ac:dyDescent="0.25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</row>
    <row r="84" spans="1:81" x14ac:dyDescent="0.25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</row>
    <row r="85" spans="1:81" x14ac:dyDescent="0.25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</row>
    <row r="86" spans="1:81" x14ac:dyDescent="0.25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</row>
    <row r="87" spans="1:81" x14ac:dyDescent="0.25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</row>
    <row r="88" spans="1:81" ht="18.75" x14ac:dyDescent="0.3">
      <c r="A88" s="103" t="s">
        <v>235</v>
      </c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</row>
    <row r="89" spans="1:81" x14ac:dyDescent="0.25">
      <c r="A89" s="114"/>
      <c r="B89" s="114"/>
      <c r="C89" s="114"/>
      <c r="D89" s="114"/>
      <c r="E89" s="114"/>
      <c r="F89" s="114"/>
      <c r="G89" s="114"/>
      <c r="H89" s="114"/>
      <c r="I89" s="170">
        <v>1</v>
      </c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</row>
    <row r="90" spans="1:81" ht="14.85" customHeight="1" x14ac:dyDescent="0.25">
      <c r="A90" s="114"/>
      <c r="B90" s="199" t="s">
        <v>256</v>
      </c>
      <c r="C90" s="256" t="s">
        <v>282</v>
      </c>
      <c r="D90" s="197"/>
      <c r="E90" s="197"/>
      <c r="F90" s="197"/>
      <c r="G90" s="198"/>
      <c r="H90" s="114"/>
      <c r="I90" s="170">
        <v>2</v>
      </c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</row>
    <row r="91" spans="1:81" x14ac:dyDescent="0.25">
      <c r="A91" s="114"/>
      <c r="B91" s="114"/>
      <c r="C91" s="257" t="s">
        <v>254</v>
      </c>
      <c r="D91" s="253"/>
      <c r="E91" s="253"/>
      <c r="F91" s="253"/>
      <c r="G91" s="254"/>
      <c r="H91" s="258" t="s">
        <v>283</v>
      </c>
      <c r="I91" s="170">
        <v>3</v>
      </c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</row>
    <row r="92" spans="1:81" ht="31.5" customHeight="1" x14ac:dyDescent="0.3">
      <c r="A92" s="114"/>
      <c r="B92" s="196" t="s">
        <v>291</v>
      </c>
      <c r="C92" s="390" t="s">
        <v>284</v>
      </c>
      <c r="D92" s="391"/>
      <c r="E92" s="391"/>
      <c r="F92" s="391"/>
      <c r="G92" s="392"/>
      <c r="H92" s="259" t="s">
        <v>230</v>
      </c>
      <c r="I92" s="170">
        <v>4</v>
      </c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</row>
    <row r="93" spans="1:81" ht="15.75" thickBot="1" x14ac:dyDescent="0.3">
      <c r="A93" s="169" t="s">
        <v>224</v>
      </c>
      <c r="B93" s="255" t="s">
        <v>281</v>
      </c>
      <c r="C93" s="251" t="s">
        <v>92</v>
      </c>
      <c r="D93" s="252" t="s">
        <v>93</v>
      </c>
      <c r="E93" s="252" t="s">
        <v>94</v>
      </c>
      <c r="F93" s="252" t="s">
        <v>112</v>
      </c>
      <c r="G93" s="252" t="s">
        <v>209</v>
      </c>
      <c r="H93" s="260" t="s">
        <v>237</v>
      </c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</row>
    <row r="94" spans="1:81" x14ac:dyDescent="0.25">
      <c r="A94" s="118">
        <v>1</v>
      </c>
      <c r="B94" s="190"/>
      <c r="C94" s="188"/>
      <c r="D94" s="188"/>
      <c r="E94" s="116">
        <f t="shared" ref="E94:E113" si="0">C94*D94</f>
        <v>0</v>
      </c>
      <c r="F94" s="188"/>
      <c r="G94" s="116">
        <f>IF(F94&lt;&gt;"",E94*F94,E94)</f>
        <v>0</v>
      </c>
      <c r="H94" s="189"/>
      <c r="I94" s="382" t="s">
        <v>405</v>
      </c>
      <c r="J94" s="114"/>
      <c r="K94" s="171">
        <f>H94</f>
        <v>0</v>
      </c>
      <c r="L94" s="170">
        <f>B94</f>
        <v>0</v>
      </c>
      <c r="M94" s="170">
        <f>G94</f>
        <v>0</v>
      </c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</row>
    <row r="95" spans="1:81" x14ac:dyDescent="0.25">
      <c r="A95" s="118">
        <v>2</v>
      </c>
      <c r="B95" s="190"/>
      <c r="C95" s="188"/>
      <c r="D95" s="188"/>
      <c r="E95" s="116">
        <f t="shared" si="0"/>
        <v>0</v>
      </c>
      <c r="F95" s="188"/>
      <c r="G95" s="116">
        <f t="shared" ref="G95:G113" si="1">IF(F95&lt;&gt;"",E95*F95,E95)</f>
        <v>0</v>
      </c>
      <c r="H95" s="189"/>
      <c r="I95" s="383"/>
      <c r="J95" s="114"/>
      <c r="K95" s="171">
        <f t="shared" ref="K95:K113" si="2">H95</f>
        <v>0</v>
      </c>
      <c r="L95" s="170">
        <f t="shared" ref="L95:L113" si="3">B95</f>
        <v>0</v>
      </c>
      <c r="M95" s="170">
        <f t="shared" ref="M95:M113" si="4">G95</f>
        <v>0</v>
      </c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</row>
    <row r="96" spans="1:81" x14ac:dyDescent="0.25">
      <c r="A96" s="118">
        <v>3</v>
      </c>
      <c r="B96" s="190"/>
      <c r="C96" s="188"/>
      <c r="D96" s="188"/>
      <c r="E96" s="116">
        <f t="shared" si="0"/>
        <v>0</v>
      </c>
      <c r="F96" s="188"/>
      <c r="G96" s="116">
        <f t="shared" si="1"/>
        <v>0</v>
      </c>
      <c r="H96" s="189"/>
      <c r="I96" s="383"/>
      <c r="J96" s="114"/>
      <c r="K96" s="171">
        <f t="shared" si="2"/>
        <v>0</v>
      </c>
      <c r="L96" s="170">
        <f t="shared" si="3"/>
        <v>0</v>
      </c>
      <c r="M96" s="170">
        <f t="shared" si="4"/>
        <v>0</v>
      </c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</row>
    <row r="97" spans="1:61" ht="19.5" customHeight="1" x14ac:dyDescent="0.25">
      <c r="A97" s="118">
        <v>4</v>
      </c>
      <c r="B97" s="190"/>
      <c r="C97" s="188"/>
      <c r="D97" s="188"/>
      <c r="E97" s="116">
        <f t="shared" si="0"/>
        <v>0</v>
      </c>
      <c r="F97" s="188"/>
      <c r="G97" s="116">
        <f t="shared" si="1"/>
        <v>0</v>
      </c>
      <c r="H97" s="189"/>
      <c r="I97" s="383"/>
      <c r="J97" s="114"/>
      <c r="K97" s="171">
        <f t="shared" si="2"/>
        <v>0</v>
      </c>
      <c r="L97" s="170">
        <f t="shared" si="3"/>
        <v>0</v>
      </c>
      <c r="M97" s="170">
        <f t="shared" si="4"/>
        <v>0</v>
      </c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</row>
    <row r="98" spans="1:61" x14ac:dyDescent="0.25">
      <c r="A98" s="118">
        <v>5</v>
      </c>
      <c r="B98" s="190"/>
      <c r="C98" s="188"/>
      <c r="D98" s="188"/>
      <c r="E98" s="116">
        <f t="shared" si="0"/>
        <v>0</v>
      </c>
      <c r="F98" s="188"/>
      <c r="G98" s="116">
        <f t="shared" si="1"/>
        <v>0</v>
      </c>
      <c r="H98" s="189"/>
      <c r="I98" s="383"/>
      <c r="J98" s="114"/>
      <c r="K98" s="171">
        <f t="shared" si="2"/>
        <v>0</v>
      </c>
      <c r="L98" s="170">
        <f t="shared" si="3"/>
        <v>0</v>
      </c>
      <c r="M98" s="170">
        <f t="shared" si="4"/>
        <v>0</v>
      </c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</row>
    <row r="99" spans="1:61" x14ac:dyDescent="0.25">
      <c r="A99" s="118">
        <v>6</v>
      </c>
      <c r="B99" s="190"/>
      <c r="C99" s="188"/>
      <c r="D99" s="188"/>
      <c r="E99" s="116">
        <f t="shared" si="0"/>
        <v>0</v>
      </c>
      <c r="F99" s="188"/>
      <c r="G99" s="116">
        <f t="shared" si="1"/>
        <v>0</v>
      </c>
      <c r="H99" s="189"/>
      <c r="I99" s="383"/>
      <c r="J99" s="114"/>
      <c r="K99" s="171">
        <f t="shared" si="2"/>
        <v>0</v>
      </c>
      <c r="L99" s="170">
        <f t="shared" si="3"/>
        <v>0</v>
      </c>
      <c r="M99" s="170">
        <f t="shared" si="4"/>
        <v>0</v>
      </c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</row>
    <row r="100" spans="1:61" x14ac:dyDescent="0.25">
      <c r="A100" s="118">
        <v>7</v>
      </c>
      <c r="B100" s="190"/>
      <c r="C100" s="188"/>
      <c r="D100" s="188"/>
      <c r="E100" s="116">
        <f t="shared" si="0"/>
        <v>0</v>
      </c>
      <c r="F100" s="188"/>
      <c r="G100" s="116">
        <f t="shared" si="1"/>
        <v>0</v>
      </c>
      <c r="H100" s="189"/>
      <c r="I100" s="383"/>
      <c r="J100" s="114"/>
      <c r="K100" s="171">
        <f t="shared" si="2"/>
        <v>0</v>
      </c>
      <c r="L100" s="170">
        <f t="shared" si="3"/>
        <v>0</v>
      </c>
      <c r="M100" s="170">
        <f t="shared" si="4"/>
        <v>0</v>
      </c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</row>
    <row r="101" spans="1:61" x14ac:dyDescent="0.25">
      <c r="A101" s="118">
        <v>8</v>
      </c>
      <c r="B101" s="190"/>
      <c r="C101" s="188"/>
      <c r="D101" s="188"/>
      <c r="E101" s="116">
        <f t="shared" si="0"/>
        <v>0</v>
      </c>
      <c r="F101" s="188"/>
      <c r="G101" s="116">
        <f t="shared" si="1"/>
        <v>0</v>
      </c>
      <c r="H101" s="189"/>
      <c r="I101" s="383"/>
      <c r="J101" s="114"/>
      <c r="K101" s="171">
        <f t="shared" si="2"/>
        <v>0</v>
      </c>
      <c r="L101" s="170">
        <f t="shared" si="3"/>
        <v>0</v>
      </c>
      <c r="M101" s="170">
        <f t="shared" si="4"/>
        <v>0</v>
      </c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</row>
    <row r="102" spans="1:61" x14ac:dyDescent="0.25">
      <c r="A102" s="118">
        <v>9</v>
      </c>
      <c r="B102" s="190"/>
      <c r="C102" s="188"/>
      <c r="D102" s="188"/>
      <c r="E102" s="116">
        <f t="shared" si="0"/>
        <v>0</v>
      </c>
      <c r="F102" s="188"/>
      <c r="G102" s="116">
        <f t="shared" si="1"/>
        <v>0</v>
      </c>
      <c r="H102" s="189"/>
      <c r="I102" s="383"/>
      <c r="J102" s="114"/>
      <c r="K102" s="171">
        <f t="shared" si="2"/>
        <v>0</v>
      </c>
      <c r="L102" s="170">
        <f t="shared" si="3"/>
        <v>0</v>
      </c>
      <c r="M102" s="170">
        <f t="shared" si="4"/>
        <v>0</v>
      </c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</row>
    <row r="103" spans="1:61" s="23" customFormat="1" x14ac:dyDescent="0.25">
      <c r="A103" s="119">
        <v>10</v>
      </c>
      <c r="B103" s="190"/>
      <c r="C103" s="188"/>
      <c r="D103" s="188"/>
      <c r="E103" s="116">
        <f t="shared" si="0"/>
        <v>0</v>
      </c>
      <c r="F103" s="188"/>
      <c r="G103" s="116">
        <f t="shared" si="1"/>
        <v>0</v>
      </c>
      <c r="H103" s="189"/>
      <c r="I103" s="383"/>
      <c r="J103" s="114"/>
      <c r="K103" s="171">
        <f t="shared" si="2"/>
        <v>0</v>
      </c>
      <c r="L103" s="170">
        <f t="shared" si="3"/>
        <v>0</v>
      </c>
      <c r="M103" s="170">
        <f t="shared" si="4"/>
        <v>0</v>
      </c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</row>
    <row r="104" spans="1:61" x14ac:dyDescent="0.25">
      <c r="A104" s="118">
        <v>11</v>
      </c>
      <c r="B104" s="190"/>
      <c r="C104" s="188"/>
      <c r="D104" s="188"/>
      <c r="E104" s="116">
        <f t="shared" si="0"/>
        <v>0</v>
      </c>
      <c r="F104" s="188"/>
      <c r="G104" s="116">
        <f t="shared" si="1"/>
        <v>0</v>
      </c>
      <c r="H104" s="189"/>
      <c r="I104" s="383"/>
      <c r="J104" s="114"/>
      <c r="K104" s="171">
        <f t="shared" si="2"/>
        <v>0</v>
      </c>
      <c r="L104" s="170">
        <f t="shared" si="3"/>
        <v>0</v>
      </c>
      <c r="M104" s="170">
        <f t="shared" si="4"/>
        <v>0</v>
      </c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</row>
    <row r="105" spans="1:61" x14ac:dyDescent="0.25">
      <c r="A105" s="119">
        <v>12</v>
      </c>
      <c r="B105" s="190"/>
      <c r="C105" s="188"/>
      <c r="D105" s="188"/>
      <c r="E105" s="116">
        <f t="shared" si="0"/>
        <v>0</v>
      </c>
      <c r="F105" s="188"/>
      <c r="G105" s="116">
        <f t="shared" si="1"/>
        <v>0</v>
      </c>
      <c r="H105" s="189"/>
      <c r="I105" s="383"/>
      <c r="J105" s="114"/>
      <c r="K105" s="171">
        <f t="shared" si="2"/>
        <v>0</v>
      </c>
      <c r="L105" s="170">
        <f t="shared" si="3"/>
        <v>0</v>
      </c>
      <c r="M105" s="170">
        <f t="shared" si="4"/>
        <v>0</v>
      </c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</row>
    <row r="106" spans="1:61" x14ac:dyDescent="0.25">
      <c r="A106" s="118">
        <v>13</v>
      </c>
      <c r="B106" s="190"/>
      <c r="C106" s="188"/>
      <c r="D106" s="188"/>
      <c r="E106" s="116">
        <f t="shared" si="0"/>
        <v>0</v>
      </c>
      <c r="F106" s="188"/>
      <c r="G106" s="116">
        <f t="shared" si="1"/>
        <v>0</v>
      </c>
      <c r="H106" s="189"/>
      <c r="I106" s="383"/>
      <c r="J106" s="114"/>
      <c r="K106" s="171">
        <f t="shared" si="2"/>
        <v>0</v>
      </c>
      <c r="L106" s="170">
        <f t="shared" si="3"/>
        <v>0</v>
      </c>
      <c r="M106" s="170">
        <f t="shared" si="4"/>
        <v>0</v>
      </c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</row>
    <row r="107" spans="1:61" x14ac:dyDescent="0.25">
      <c r="A107" s="119">
        <v>14</v>
      </c>
      <c r="B107" s="190"/>
      <c r="C107" s="188"/>
      <c r="D107" s="188"/>
      <c r="E107" s="116">
        <f t="shared" si="0"/>
        <v>0</v>
      </c>
      <c r="F107" s="188"/>
      <c r="G107" s="116">
        <f t="shared" si="1"/>
        <v>0</v>
      </c>
      <c r="H107" s="189"/>
      <c r="I107" s="383"/>
      <c r="J107" s="114"/>
      <c r="K107" s="171">
        <f t="shared" si="2"/>
        <v>0</v>
      </c>
      <c r="L107" s="170">
        <f t="shared" si="3"/>
        <v>0</v>
      </c>
      <c r="M107" s="170">
        <f t="shared" si="4"/>
        <v>0</v>
      </c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</row>
    <row r="108" spans="1:61" x14ac:dyDescent="0.25">
      <c r="A108" s="118">
        <v>15</v>
      </c>
      <c r="B108" s="190"/>
      <c r="C108" s="188"/>
      <c r="D108" s="188"/>
      <c r="E108" s="116">
        <f t="shared" si="0"/>
        <v>0</v>
      </c>
      <c r="F108" s="188"/>
      <c r="G108" s="116">
        <f t="shared" si="1"/>
        <v>0</v>
      </c>
      <c r="H108" s="189"/>
      <c r="I108" s="383"/>
      <c r="J108" s="114"/>
      <c r="K108" s="171">
        <f t="shared" si="2"/>
        <v>0</v>
      </c>
      <c r="L108" s="170">
        <f t="shared" si="3"/>
        <v>0</v>
      </c>
      <c r="M108" s="170">
        <f t="shared" si="4"/>
        <v>0</v>
      </c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</row>
    <row r="109" spans="1:61" x14ac:dyDescent="0.25">
      <c r="A109" s="119">
        <v>16</v>
      </c>
      <c r="B109" s="190"/>
      <c r="C109" s="188"/>
      <c r="D109" s="188"/>
      <c r="E109" s="116">
        <f t="shared" si="0"/>
        <v>0</v>
      </c>
      <c r="F109" s="188"/>
      <c r="G109" s="116">
        <f t="shared" si="1"/>
        <v>0</v>
      </c>
      <c r="H109" s="189"/>
      <c r="I109" s="383"/>
      <c r="J109" s="114"/>
      <c r="K109" s="171">
        <f t="shared" si="2"/>
        <v>0</v>
      </c>
      <c r="L109" s="170">
        <f t="shared" si="3"/>
        <v>0</v>
      </c>
      <c r="M109" s="170">
        <f t="shared" si="4"/>
        <v>0</v>
      </c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</row>
    <row r="110" spans="1:61" x14ac:dyDescent="0.25">
      <c r="A110" s="118">
        <v>17</v>
      </c>
      <c r="B110" s="190"/>
      <c r="C110" s="188"/>
      <c r="D110" s="188"/>
      <c r="E110" s="116">
        <f t="shared" si="0"/>
        <v>0</v>
      </c>
      <c r="F110" s="188"/>
      <c r="G110" s="116">
        <f t="shared" si="1"/>
        <v>0</v>
      </c>
      <c r="H110" s="189"/>
      <c r="I110" s="383"/>
      <c r="J110" s="114"/>
      <c r="K110" s="171">
        <f t="shared" si="2"/>
        <v>0</v>
      </c>
      <c r="L110" s="170">
        <f t="shared" si="3"/>
        <v>0</v>
      </c>
      <c r="M110" s="170">
        <f t="shared" si="4"/>
        <v>0</v>
      </c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</row>
    <row r="111" spans="1:61" x14ac:dyDescent="0.25">
      <c r="A111" s="119">
        <v>18</v>
      </c>
      <c r="B111" s="190"/>
      <c r="C111" s="188"/>
      <c r="D111" s="188"/>
      <c r="E111" s="116">
        <f t="shared" si="0"/>
        <v>0</v>
      </c>
      <c r="F111" s="188"/>
      <c r="G111" s="116">
        <f t="shared" si="1"/>
        <v>0</v>
      </c>
      <c r="H111" s="189"/>
      <c r="I111" s="383"/>
      <c r="J111" s="114"/>
      <c r="K111" s="171">
        <f t="shared" si="2"/>
        <v>0</v>
      </c>
      <c r="L111" s="170">
        <f t="shared" si="3"/>
        <v>0</v>
      </c>
      <c r="M111" s="170">
        <f t="shared" si="4"/>
        <v>0</v>
      </c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</row>
    <row r="112" spans="1:61" x14ac:dyDescent="0.25">
      <c r="A112" s="118">
        <v>19</v>
      </c>
      <c r="B112" s="190"/>
      <c r="C112" s="188"/>
      <c r="D112" s="188"/>
      <c r="E112" s="116">
        <f t="shared" si="0"/>
        <v>0</v>
      </c>
      <c r="F112" s="188"/>
      <c r="G112" s="116">
        <f t="shared" si="1"/>
        <v>0</v>
      </c>
      <c r="H112" s="189"/>
      <c r="I112" s="383"/>
      <c r="J112" s="114"/>
      <c r="K112" s="171">
        <f t="shared" si="2"/>
        <v>0</v>
      </c>
      <c r="L112" s="170">
        <f t="shared" si="3"/>
        <v>0</v>
      </c>
      <c r="M112" s="170">
        <f t="shared" si="4"/>
        <v>0</v>
      </c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</row>
    <row r="113" spans="1:61" ht="15.75" thickBot="1" x14ac:dyDescent="0.3">
      <c r="A113" s="119">
        <v>20</v>
      </c>
      <c r="B113" s="190"/>
      <c r="C113" s="188"/>
      <c r="D113" s="188"/>
      <c r="E113" s="116">
        <f t="shared" si="0"/>
        <v>0</v>
      </c>
      <c r="F113" s="188"/>
      <c r="G113" s="116">
        <f t="shared" si="1"/>
        <v>0</v>
      </c>
      <c r="H113" s="189"/>
      <c r="I113" s="384"/>
      <c r="J113" s="114"/>
      <c r="K113" s="171">
        <f t="shared" si="2"/>
        <v>0</v>
      </c>
      <c r="L113" s="170">
        <f t="shared" si="3"/>
        <v>0</v>
      </c>
      <c r="M113" s="170">
        <f t="shared" si="4"/>
        <v>0</v>
      </c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</row>
    <row r="114" spans="1:61" x14ac:dyDescent="0.25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</row>
    <row r="115" spans="1:61" x14ac:dyDescent="0.25">
      <c r="A115" s="114"/>
      <c r="B115" s="153" t="s">
        <v>215</v>
      </c>
      <c r="C115" s="215" t="s">
        <v>264</v>
      </c>
      <c r="D115" s="215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</row>
    <row r="116" spans="1:61" x14ac:dyDescent="0.25">
      <c r="A116" s="114"/>
      <c r="B116" s="153" t="s">
        <v>216</v>
      </c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</row>
    <row r="117" spans="1:61" x14ac:dyDescent="0.25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</row>
    <row r="118" spans="1:61" x14ac:dyDescent="0.25">
      <c r="A118" s="114"/>
      <c r="B118" s="153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</row>
    <row r="119" spans="1:61" x14ac:dyDescent="0.25">
      <c r="A119" s="114"/>
      <c r="B119" s="153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</row>
    <row r="120" spans="1:61" x14ac:dyDescent="0.25">
      <c r="A120" s="114"/>
      <c r="B120" s="151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</row>
    <row r="121" spans="1:61" x14ac:dyDescent="0.25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</row>
    <row r="122" spans="1:61" x14ac:dyDescent="0.25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</row>
    <row r="123" spans="1:61" x14ac:dyDescent="0.25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</row>
    <row r="124" spans="1:61" x14ac:dyDescent="0.25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</row>
    <row r="125" spans="1:61" x14ac:dyDescent="0.25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</row>
    <row r="126" spans="1:61" x14ac:dyDescent="0.25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</row>
    <row r="127" spans="1:61" x14ac:dyDescent="0.25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</row>
    <row r="128" spans="1:61" x14ac:dyDescent="0.25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</row>
    <row r="129" spans="1:61" x14ac:dyDescent="0.25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</row>
    <row r="130" spans="1:61" x14ac:dyDescent="0.25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</row>
    <row r="131" spans="1:61" x14ac:dyDescent="0.25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</row>
    <row r="132" spans="1:61" x14ac:dyDescent="0.25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</row>
    <row r="133" spans="1:61" x14ac:dyDescent="0.25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</row>
    <row r="134" spans="1:61" x14ac:dyDescent="0.25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</row>
    <row r="135" spans="1:61" x14ac:dyDescent="0.25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</row>
    <row r="136" spans="1:61" x14ac:dyDescent="0.25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</row>
    <row r="137" spans="1:61" x14ac:dyDescent="0.25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</row>
    <row r="138" spans="1:61" x14ac:dyDescent="0.25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</row>
    <row r="139" spans="1:61" x14ac:dyDescent="0.25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</row>
    <row r="140" spans="1:61" x14ac:dyDescent="0.25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</row>
    <row r="141" spans="1:61" x14ac:dyDescent="0.25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</row>
    <row r="142" spans="1:61" x14ac:dyDescent="0.25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</row>
    <row r="143" spans="1:61" x14ac:dyDescent="0.25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</row>
    <row r="144" spans="1:61" x14ac:dyDescent="0.25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</row>
    <row r="145" spans="1:61" x14ac:dyDescent="0.25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</row>
    <row r="146" spans="1:61" x14ac:dyDescent="0.25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</row>
    <row r="147" spans="1:61" x14ac:dyDescent="0.25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</row>
    <row r="148" spans="1:61" x14ac:dyDescent="0.25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</row>
    <row r="149" spans="1:61" x14ac:dyDescent="0.25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</row>
    <row r="150" spans="1:61" x14ac:dyDescent="0.25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</row>
    <row r="151" spans="1:61" x14ac:dyDescent="0.25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</row>
    <row r="152" spans="1:61" x14ac:dyDescent="0.25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</row>
    <row r="153" spans="1:61" x14ac:dyDescent="0.25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</row>
    <row r="154" spans="1:61" x14ac:dyDescent="0.2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</row>
    <row r="155" spans="1:61" x14ac:dyDescent="0.25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</row>
    <row r="156" spans="1:61" x14ac:dyDescent="0.2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</row>
    <row r="157" spans="1:61" x14ac:dyDescent="0.25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</row>
    <row r="158" spans="1:61" x14ac:dyDescent="0.25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</row>
    <row r="159" spans="1:61" x14ac:dyDescent="0.25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</row>
    <row r="160" spans="1:61" x14ac:dyDescent="0.25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</row>
    <row r="161" spans="1:61" x14ac:dyDescent="0.25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</row>
    <row r="162" spans="1:61" x14ac:dyDescent="0.25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</row>
    <row r="163" spans="1:61" x14ac:dyDescent="0.25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</row>
    <row r="164" spans="1:61" x14ac:dyDescent="0.25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</row>
    <row r="165" spans="1:61" x14ac:dyDescent="0.25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</row>
    <row r="166" spans="1:61" x14ac:dyDescent="0.25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</row>
    <row r="167" spans="1:61" x14ac:dyDescent="0.25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</row>
    <row r="168" spans="1:61" x14ac:dyDescent="0.25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</row>
    <row r="169" spans="1:61" x14ac:dyDescent="0.25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</row>
    <row r="170" spans="1:61" x14ac:dyDescent="0.25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</row>
    <row r="171" spans="1:61" x14ac:dyDescent="0.25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</row>
    <row r="172" spans="1:61" x14ac:dyDescent="0.25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</row>
    <row r="173" spans="1:61" x14ac:dyDescent="0.25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</row>
    <row r="174" spans="1:61" x14ac:dyDescent="0.25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</row>
    <row r="175" spans="1:61" x14ac:dyDescent="0.25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</row>
    <row r="176" spans="1:61" x14ac:dyDescent="0.25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</row>
    <row r="177" spans="1:61" x14ac:dyDescent="0.25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</row>
    <row r="178" spans="1:61" x14ac:dyDescent="0.25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</row>
    <row r="179" spans="1:61" x14ac:dyDescent="0.25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</row>
    <row r="180" spans="1:61" x14ac:dyDescent="0.25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</row>
    <row r="181" spans="1:61" x14ac:dyDescent="0.25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</row>
    <row r="182" spans="1:61" x14ac:dyDescent="0.25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</row>
    <row r="183" spans="1:61" x14ac:dyDescent="0.25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</row>
    <row r="184" spans="1:61" x14ac:dyDescent="0.25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</row>
    <row r="185" spans="1:61" x14ac:dyDescent="0.25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</row>
    <row r="186" spans="1:61" x14ac:dyDescent="0.25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</row>
    <row r="187" spans="1:61" x14ac:dyDescent="0.25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</row>
    <row r="188" spans="1:61" x14ac:dyDescent="0.25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</row>
    <row r="189" spans="1:61" x14ac:dyDescent="0.25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</row>
    <row r="190" spans="1:61" x14ac:dyDescent="0.25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</row>
    <row r="191" spans="1:61" x14ac:dyDescent="0.25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</row>
    <row r="192" spans="1:61" x14ac:dyDescent="0.25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</row>
    <row r="193" spans="1:61" x14ac:dyDescent="0.25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</row>
    <row r="194" spans="1:61" x14ac:dyDescent="0.25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</row>
    <row r="195" spans="1:61" x14ac:dyDescent="0.25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</row>
    <row r="196" spans="1:61" x14ac:dyDescent="0.25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</row>
    <row r="197" spans="1:61" x14ac:dyDescent="0.25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</row>
    <row r="198" spans="1:61" x14ac:dyDescent="0.25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</row>
    <row r="199" spans="1:61" x14ac:dyDescent="0.25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</row>
    <row r="200" spans="1:61" x14ac:dyDescent="0.25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</row>
    <row r="201" spans="1:61" x14ac:dyDescent="0.25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</row>
    <row r="202" spans="1:61" x14ac:dyDescent="0.25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</row>
    <row r="203" spans="1:61" x14ac:dyDescent="0.25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</row>
    <row r="204" spans="1:61" x14ac:dyDescent="0.25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</row>
    <row r="205" spans="1:61" x14ac:dyDescent="0.25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</row>
    <row r="206" spans="1:61" x14ac:dyDescent="0.25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</row>
    <row r="207" spans="1:61" x14ac:dyDescent="0.25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</row>
    <row r="208" spans="1:61" x14ac:dyDescent="0.25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</row>
    <row r="209" spans="1:61" x14ac:dyDescent="0.25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</row>
    <row r="210" spans="1:61" x14ac:dyDescent="0.25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</row>
    <row r="211" spans="1:61" x14ac:dyDescent="0.25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</row>
    <row r="212" spans="1:61" x14ac:dyDescent="0.25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</row>
    <row r="213" spans="1:61" x14ac:dyDescent="0.25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</row>
    <row r="214" spans="1:61" x14ac:dyDescent="0.25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</row>
    <row r="215" spans="1:61" x14ac:dyDescent="0.25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</row>
    <row r="216" spans="1:61" x14ac:dyDescent="0.25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</row>
    <row r="217" spans="1:61" x14ac:dyDescent="0.25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</row>
    <row r="218" spans="1:61" x14ac:dyDescent="0.25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</row>
    <row r="219" spans="1:61" x14ac:dyDescent="0.25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</row>
    <row r="220" spans="1:61" x14ac:dyDescent="0.25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</row>
    <row r="221" spans="1:61" x14ac:dyDescent="0.25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</row>
    <row r="222" spans="1:61" x14ac:dyDescent="0.25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</row>
    <row r="223" spans="1:61" x14ac:dyDescent="0.25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</row>
    <row r="224" spans="1:61" x14ac:dyDescent="0.25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</row>
    <row r="225" spans="1:61" x14ac:dyDescent="0.25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</row>
    <row r="226" spans="1:61" x14ac:dyDescent="0.25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</row>
    <row r="227" spans="1:61" x14ac:dyDescent="0.25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</row>
    <row r="228" spans="1:61" x14ac:dyDescent="0.25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</row>
    <row r="229" spans="1:61" x14ac:dyDescent="0.25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</row>
    <row r="230" spans="1:61" x14ac:dyDescent="0.25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</row>
    <row r="231" spans="1:61" x14ac:dyDescent="0.25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</row>
    <row r="232" spans="1:61" x14ac:dyDescent="0.25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</row>
    <row r="233" spans="1:61" x14ac:dyDescent="0.25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</row>
    <row r="234" spans="1:61" x14ac:dyDescent="0.25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</row>
    <row r="235" spans="1:61" x14ac:dyDescent="0.25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</row>
    <row r="236" spans="1:61" x14ac:dyDescent="0.25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</row>
    <row r="237" spans="1:61" x14ac:dyDescent="0.25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</row>
    <row r="238" spans="1:61" x14ac:dyDescent="0.25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</row>
    <row r="239" spans="1:61" x14ac:dyDescent="0.25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</row>
    <row r="240" spans="1:61" x14ac:dyDescent="0.25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</row>
    <row r="241" spans="1:61" x14ac:dyDescent="0.25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</row>
    <row r="242" spans="1:61" x14ac:dyDescent="0.25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</row>
    <row r="243" spans="1:61" x14ac:dyDescent="0.25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</row>
    <row r="244" spans="1:61" x14ac:dyDescent="0.25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</row>
    <row r="245" spans="1:61" x14ac:dyDescent="0.25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</row>
    <row r="246" spans="1:61" x14ac:dyDescent="0.25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</row>
    <row r="247" spans="1:61" x14ac:dyDescent="0.25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</row>
    <row r="248" spans="1:61" x14ac:dyDescent="0.25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</row>
    <row r="249" spans="1:61" ht="15.75" thickBot="1" x14ac:dyDescent="0.3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</row>
    <row r="250" spans="1:61" ht="15.75" thickTop="1" x14ac:dyDescent="0.25">
      <c r="A250" s="328"/>
      <c r="B250" s="320"/>
      <c r="C250" s="320"/>
      <c r="D250" s="320"/>
      <c r="E250" s="320"/>
      <c r="F250" s="320"/>
      <c r="G250" s="329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</row>
    <row r="251" spans="1:61" ht="18.75" x14ac:dyDescent="0.3">
      <c r="A251" s="330" t="s">
        <v>236</v>
      </c>
      <c r="B251" s="289"/>
      <c r="C251" s="289"/>
      <c r="D251" s="289"/>
      <c r="E251" s="289"/>
      <c r="F251" s="289"/>
      <c r="G251" s="323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</row>
    <row r="252" spans="1:61" x14ac:dyDescent="0.25">
      <c r="A252" s="331"/>
      <c r="B252" s="290"/>
      <c r="C252" s="290"/>
      <c r="D252" s="290"/>
      <c r="E252" s="290"/>
      <c r="F252" s="290" t="s">
        <v>275</v>
      </c>
      <c r="G252" s="32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</row>
    <row r="253" spans="1:61" ht="18.75" x14ac:dyDescent="0.3">
      <c r="A253" s="331"/>
      <c r="B253" s="300" t="s">
        <v>274</v>
      </c>
      <c r="C253" s="393">
        <f>C4</f>
        <v>0</v>
      </c>
      <c r="D253" s="393"/>
      <c r="E253" s="290"/>
      <c r="F253" s="291" t="str">
        <f>IF(H4&lt;&gt;"",H4,"")</f>
        <v/>
      </c>
      <c r="G253" s="32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</row>
    <row r="254" spans="1:61" x14ac:dyDescent="0.25">
      <c r="A254" s="331" t="s">
        <v>279</v>
      </c>
      <c r="B254" s="290"/>
      <c r="C254" s="290"/>
      <c r="D254" s="290"/>
      <c r="E254" s="290"/>
      <c r="F254" s="290"/>
      <c r="G254" s="32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</row>
    <row r="255" spans="1:61" ht="18.75" x14ac:dyDescent="0.3">
      <c r="A255" s="331"/>
      <c r="B255" s="301">
        <f>BC522</f>
        <v>0</v>
      </c>
      <c r="C255" s="290"/>
      <c r="D255" s="290"/>
      <c r="E255" s="290"/>
      <c r="F255" s="290"/>
      <c r="G255" s="32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</row>
    <row r="256" spans="1:61" ht="15.75" thickBot="1" x14ac:dyDescent="0.3">
      <c r="A256" s="331"/>
      <c r="B256" s="290"/>
      <c r="C256" s="290"/>
      <c r="D256" s="290"/>
      <c r="E256" s="290"/>
      <c r="F256" s="290"/>
      <c r="G256" s="32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</row>
    <row r="257" spans="1:61" ht="18.75" x14ac:dyDescent="0.3">
      <c r="A257" s="332"/>
      <c r="B257" s="152" t="s">
        <v>231</v>
      </c>
      <c r="C257" s="292"/>
      <c r="D257" s="290"/>
      <c r="E257" s="180" t="s">
        <v>233</v>
      </c>
      <c r="F257" s="181"/>
      <c r="G257" s="325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</row>
    <row r="258" spans="1:61" ht="26.25" customHeight="1" x14ac:dyDescent="0.3">
      <c r="A258" s="332"/>
      <c r="B258" s="271" t="e">
        <f>VLOOKUP(B259,K94:L113,2,FALSE)</f>
        <v>#N/A</v>
      </c>
      <c r="C258" s="292"/>
      <c r="D258" s="290"/>
      <c r="E258" s="182" t="s">
        <v>234</v>
      </c>
      <c r="F258" s="261" t="e">
        <f>VLOOKUP(B260,L94:M113,2,FALSE)</f>
        <v>#N/A</v>
      </c>
      <c r="G258" s="326" t="s">
        <v>232</v>
      </c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</row>
    <row r="259" spans="1:61" x14ac:dyDescent="0.25">
      <c r="A259" s="332"/>
      <c r="B259" s="305" t="s">
        <v>90</v>
      </c>
      <c r="C259" s="292"/>
      <c r="D259" s="290"/>
      <c r="E259" s="290"/>
      <c r="F259" s="290"/>
      <c r="G259" s="32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</row>
    <row r="260" spans="1:61" x14ac:dyDescent="0.25">
      <c r="A260" s="331"/>
      <c r="B260" s="306" t="e">
        <f>B258</f>
        <v>#N/A</v>
      </c>
      <c r="C260" s="290"/>
      <c r="D260" s="290"/>
      <c r="E260" s="290"/>
      <c r="F260" s="290"/>
      <c r="G260" s="32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</row>
    <row r="261" spans="1:61" x14ac:dyDescent="0.25">
      <c r="A261" s="331" t="s">
        <v>280</v>
      </c>
      <c r="B261" s="290"/>
      <c r="C261" s="290"/>
      <c r="D261" s="290"/>
      <c r="E261" s="290"/>
      <c r="F261" s="290"/>
      <c r="G261" s="32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</row>
    <row r="262" spans="1:61" ht="18.75" x14ac:dyDescent="0.3">
      <c r="A262" s="331"/>
      <c r="B262" s="301" t="str">
        <f>IF(BC526&lt;&gt;"",BC526,"Pas de référentiel utilisé")</f>
        <v>Pas de référentiel utilisé</v>
      </c>
      <c r="C262" s="290"/>
      <c r="D262" s="290"/>
      <c r="E262" s="290"/>
      <c r="F262" s="290"/>
      <c r="G262" s="32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</row>
    <row r="263" spans="1:61" ht="18.75" x14ac:dyDescent="0.3">
      <c r="A263" s="331"/>
      <c r="B263" s="301" t="str">
        <f>IF(BC527&lt;&gt;"",BC527,"")</f>
        <v/>
      </c>
      <c r="C263" s="290"/>
      <c r="D263" s="290"/>
      <c r="E263" s="290"/>
      <c r="F263" s="290"/>
      <c r="G263" s="32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</row>
    <row r="264" spans="1:61" x14ac:dyDescent="0.25">
      <c r="A264" s="331"/>
      <c r="B264" s="290"/>
      <c r="C264" s="290"/>
      <c r="D264" s="290"/>
      <c r="E264" s="290"/>
      <c r="F264" s="290"/>
      <c r="G264" s="32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</row>
    <row r="265" spans="1:61" ht="16.5" thickBot="1" x14ac:dyDescent="0.3">
      <c r="A265" s="331"/>
      <c r="B265" s="201" t="s">
        <v>218</v>
      </c>
      <c r="C265" s="202"/>
      <c r="D265" s="203"/>
      <c r="E265" s="204"/>
      <c r="F265" s="246" t="s">
        <v>278</v>
      </c>
      <c r="G265" s="327">
        <f>BH544</f>
        <v>0</v>
      </c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</row>
    <row r="266" spans="1:61" ht="21.6" customHeight="1" x14ac:dyDescent="0.25">
      <c r="A266" s="331"/>
      <c r="B266" s="205"/>
      <c r="C266" s="394" t="s">
        <v>201</v>
      </c>
      <c r="D266" s="395"/>
      <c r="E266" s="206" t="s">
        <v>202</v>
      </c>
      <c r="F266" s="396" t="s">
        <v>263</v>
      </c>
      <c r="G266" s="397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</row>
    <row r="267" spans="1:61" ht="35.85" customHeight="1" x14ac:dyDescent="0.25">
      <c r="A267" s="333" t="s">
        <v>240</v>
      </c>
      <c r="B267" s="282" t="e">
        <f t="shared" ref="B267:C269" si="5">IF(BC541&lt;&gt;"",BC541,"")</f>
        <v>#N/A</v>
      </c>
      <c r="C267" s="398" t="str">
        <f t="shared" si="5"/>
        <v/>
      </c>
      <c r="D267" s="398"/>
      <c r="E267" s="283" t="str">
        <f>IF(BE541&lt;&gt;"",BE541,"")</f>
        <v/>
      </c>
      <c r="F267" s="399" t="str">
        <f>IF(BG541&lt;&gt;"",BG541,"")</f>
        <v/>
      </c>
      <c r="G267" s="400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</row>
    <row r="268" spans="1:61" ht="35.85" customHeight="1" x14ac:dyDescent="0.25">
      <c r="A268" s="333" t="s">
        <v>241</v>
      </c>
      <c r="B268" s="282" t="e">
        <f t="shared" si="5"/>
        <v>#N/A</v>
      </c>
      <c r="C268" s="398" t="str">
        <f t="shared" si="5"/>
        <v/>
      </c>
      <c r="D268" s="398"/>
      <c r="E268" s="283" t="str">
        <f>IF(BE542&lt;&gt;"",BE542,"")</f>
        <v/>
      </c>
      <c r="F268" s="399" t="str">
        <f>IF(BG542&lt;&gt;"",BG542,"")</f>
        <v/>
      </c>
      <c r="G268" s="400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</row>
    <row r="269" spans="1:61" ht="35.85" customHeight="1" x14ac:dyDescent="0.25">
      <c r="A269" s="333" t="s">
        <v>242</v>
      </c>
      <c r="B269" s="282" t="e">
        <f t="shared" si="5"/>
        <v>#N/A</v>
      </c>
      <c r="C269" s="398" t="str">
        <f t="shared" si="5"/>
        <v/>
      </c>
      <c r="D269" s="398"/>
      <c r="E269" s="283" t="str">
        <f>IF(BE543&lt;&gt;"",BE543,"")</f>
        <v/>
      </c>
      <c r="F269" s="399" t="str">
        <f>IF(BG543&lt;&gt;"",BG543,"")</f>
        <v/>
      </c>
      <c r="G269" s="400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</row>
    <row r="270" spans="1:61" ht="23.85" customHeight="1" thickBot="1" x14ac:dyDescent="0.3">
      <c r="A270" s="359"/>
      <c r="B270" s="335"/>
      <c r="C270" s="335"/>
      <c r="D270" s="335"/>
      <c r="E270" s="335"/>
      <c r="F270" s="335"/>
      <c r="G270" s="360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</row>
    <row r="271" spans="1:61" ht="15.75" thickTop="1" x14ac:dyDescent="0.25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</row>
    <row r="272" spans="1:61" x14ac:dyDescent="0.25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</row>
    <row r="273" spans="1:61" x14ac:dyDescent="0.25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</row>
    <row r="274" spans="1:61" x14ac:dyDescent="0.25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</row>
    <row r="275" spans="1:61" x14ac:dyDescent="0.25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</row>
    <row r="276" spans="1:61" x14ac:dyDescent="0.25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</row>
    <row r="277" spans="1:61" x14ac:dyDescent="0.25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</row>
    <row r="278" spans="1:61" x14ac:dyDescent="0.25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</row>
    <row r="279" spans="1:61" x14ac:dyDescent="0.25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</row>
    <row r="280" spans="1:61" x14ac:dyDescent="0.25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</row>
    <row r="281" spans="1:61" x14ac:dyDescent="0.25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</row>
    <row r="282" spans="1:61" x14ac:dyDescent="0.25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</row>
    <row r="283" spans="1:61" x14ac:dyDescent="0.25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</row>
    <row r="284" spans="1:61" x14ac:dyDescent="0.25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</row>
    <row r="285" spans="1:61" x14ac:dyDescent="0.25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</row>
    <row r="286" spans="1:61" x14ac:dyDescent="0.25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</row>
    <row r="287" spans="1:61" x14ac:dyDescent="0.25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</row>
    <row r="288" spans="1:61" x14ac:dyDescent="0.25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</row>
    <row r="289" spans="1:49" x14ac:dyDescent="0.25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</row>
    <row r="290" spans="1:49" x14ac:dyDescent="0.25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</row>
    <row r="291" spans="1:49" x14ac:dyDescent="0.25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</row>
    <row r="292" spans="1:49" x14ac:dyDescent="0.25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</row>
    <row r="293" spans="1:49" x14ac:dyDescent="0.25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</row>
    <row r="294" spans="1:49" x14ac:dyDescent="0.25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</row>
    <row r="295" spans="1:49" x14ac:dyDescent="0.25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</row>
    <row r="296" spans="1:49" x14ac:dyDescent="0.25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</row>
    <row r="297" spans="1:49" x14ac:dyDescent="0.25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</row>
    <row r="298" spans="1:49" x14ac:dyDescent="0.25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</row>
    <row r="299" spans="1:49" x14ac:dyDescent="0.25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</row>
    <row r="300" spans="1:49" x14ac:dyDescent="0.25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</row>
    <row r="301" spans="1:49" x14ac:dyDescent="0.25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</row>
    <row r="302" spans="1:49" x14ac:dyDescent="0.25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</row>
    <row r="303" spans="1:49" x14ac:dyDescent="0.25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</row>
    <row r="304" spans="1:49" x14ac:dyDescent="0.25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</row>
    <row r="305" spans="1:143" x14ac:dyDescent="0.25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</row>
    <row r="306" spans="1:143" x14ac:dyDescent="0.25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</row>
    <row r="307" spans="1:143" x14ac:dyDescent="0.25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BN307" s="207"/>
      <c r="BO307" s="207"/>
      <c r="BP307" s="207"/>
      <c r="BQ307" s="207"/>
      <c r="BR307" s="207"/>
      <c r="BS307" s="207"/>
      <c r="BT307" s="207"/>
      <c r="BU307" s="207"/>
      <c r="BV307" s="207"/>
      <c r="BW307" s="207"/>
    </row>
    <row r="308" spans="1:143" x14ac:dyDescent="0.25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BN308" s="207"/>
      <c r="BO308" s="207"/>
      <c r="BP308" s="207"/>
      <c r="BQ308" s="207"/>
      <c r="BR308" s="207"/>
      <c r="BS308" s="207"/>
      <c r="BT308" s="207"/>
      <c r="BU308" s="207"/>
      <c r="BV308" s="207"/>
      <c r="BW308" s="207"/>
    </row>
    <row r="309" spans="1:143" ht="30" x14ac:dyDescent="0.25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BN309" s="207"/>
      <c r="BO309" s="207"/>
      <c r="BP309" s="208" t="s">
        <v>251</v>
      </c>
      <c r="BQ309" s="207"/>
      <c r="BR309" s="207"/>
      <c r="BS309" s="207"/>
      <c r="BT309" s="207"/>
      <c r="BU309" s="207"/>
      <c r="BV309" s="207"/>
      <c r="BW309" s="207"/>
    </row>
    <row r="310" spans="1:143" x14ac:dyDescent="0.25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BN310" s="207"/>
      <c r="BO310" s="207"/>
      <c r="BP310" s="207"/>
      <c r="BQ310" s="207"/>
      <c r="BR310" s="207"/>
      <c r="BS310" s="207"/>
      <c r="BT310" s="207"/>
      <c r="BU310" s="207"/>
      <c r="BV310" s="207"/>
      <c r="BW310" s="207"/>
    </row>
    <row r="311" spans="1:143" ht="18.75" x14ac:dyDescent="0.3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BL311" s="103" t="s">
        <v>228</v>
      </c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</row>
    <row r="312" spans="1:143" x14ac:dyDescent="0.25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BP312" s="154" t="s">
        <v>217</v>
      </c>
    </row>
    <row r="313" spans="1:143" ht="18.75" x14ac:dyDescent="0.25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BG313" s="137"/>
      <c r="BH313" s="137"/>
      <c r="BI313" s="137"/>
      <c r="BJ313" s="137"/>
      <c r="BK313" s="137"/>
      <c r="BL313" s="137"/>
      <c r="BM313" s="137"/>
      <c r="BN313" s="96"/>
      <c r="BO313" s="96"/>
      <c r="BP313" s="96"/>
      <c r="BQ313" s="96"/>
      <c r="BR313" s="96"/>
      <c r="BS313" s="96"/>
      <c r="BT313" s="96"/>
      <c r="BU313" s="97"/>
      <c r="BV313" s="96"/>
      <c r="BW313" s="96"/>
      <c r="BX313" s="91" t="s">
        <v>90</v>
      </c>
      <c r="BY313" s="91" t="s">
        <v>348</v>
      </c>
      <c r="BZ313" s="91" t="s">
        <v>240</v>
      </c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</row>
    <row r="314" spans="1:143" ht="18.75" x14ac:dyDescent="0.25">
      <c r="BG314" s="137"/>
      <c r="BH314" s="137"/>
      <c r="BI314" s="137"/>
      <c r="BJ314" s="137"/>
      <c r="BK314" s="137"/>
      <c r="BL314" s="184"/>
      <c r="BM314" s="185"/>
      <c r="BN314" s="93" t="s">
        <v>220</v>
      </c>
      <c r="BO314" s="192"/>
      <c r="BP314" s="94"/>
      <c r="BQ314" s="168" t="e">
        <f>B258</f>
        <v>#N/A</v>
      </c>
      <c r="BR314" s="168"/>
      <c r="BS314" s="168"/>
      <c r="BT314" s="168"/>
      <c r="BU314" s="94"/>
      <c r="BV314" s="94"/>
      <c r="BW314" s="95"/>
      <c r="BX314" s="91" t="s">
        <v>91</v>
      </c>
      <c r="BY314" s="91" t="s">
        <v>349</v>
      </c>
      <c r="BZ314" s="91" t="s">
        <v>241</v>
      </c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</row>
    <row r="315" spans="1:143" ht="18.75" x14ac:dyDescent="0.25">
      <c r="BG315" s="137"/>
      <c r="BH315" s="137"/>
      <c r="BI315" s="137"/>
      <c r="BJ315" s="137"/>
      <c r="BK315" s="137"/>
      <c r="BL315" s="184"/>
      <c r="BM315" s="185"/>
      <c r="BN315" s="72" t="s">
        <v>222</v>
      </c>
      <c r="BO315" s="73"/>
      <c r="BP315" s="73"/>
      <c r="BQ315" s="214">
        <v>43304</v>
      </c>
      <c r="BR315" s="73"/>
      <c r="BS315" s="73"/>
      <c r="BT315" s="73"/>
      <c r="BU315" s="73"/>
      <c r="BV315" s="73"/>
      <c r="BW315" s="74"/>
      <c r="BX315" s="69" t="s">
        <v>91</v>
      </c>
      <c r="BY315" s="91" t="s">
        <v>350</v>
      </c>
      <c r="BZ315" s="187" t="s">
        <v>242</v>
      </c>
      <c r="CA315" s="66"/>
      <c r="CB315" s="66"/>
      <c r="CC315" s="66"/>
      <c r="CD315" s="66"/>
      <c r="CE315" s="66"/>
      <c r="CF315" s="66"/>
      <c r="CG315" s="66"/>
      <c r="CH315" s="66"/>
      <c r="CI315" s="66"/>
      <c r="CJ315" s="66"/>
      <c r="CK315" s="66"/>
      <c r="CL315" s="66"/>
      <c r="CM315" s="66"/>
      <c r="CN315" s="66"/>
      <c r="CO315" s="66"/>
      <c r="CP315" s="66"/>
      <c r="CQ315" s="66"/>
      <c r="CR315" s="66"/>
      <c r="CS315" s="66"/>
      <c r="CT315" s="66"/>
      <c r="CU315" s="66"/>
      <c r="CV315" s="66"/>
      <c r="CW315" s="66"/>
      <c r="CX315" s="66"/>
      <c r="CY315" s="66"/>
      <c r="CZ315" s="66"/>
      <c r="DA315" s="66"/>
      <c r="DB315" s="66"/>
      <c r="DC315" s="66"/>
      <c r="DD315" s="66"/>
      <c r="DE315" s="66"/>
      <c r="DF315" s="66"/>
      <c r="DG315" s="66"/>
      <c r="DH315" s="66"/>
      <c r="DI315" s="66"/>
      <c r="DJ315" s="66"/>
      <c r="DK315" s="66"/>
      <c r="DL315" s="66"/>
      <c r="DM315" s="66"/>
      <c r="DN315" s="66"/>
      <c r="DO315" s="66"/>
      <c r="DP315" s="66"/>
      <c r="DQ315" s="66"/>
      <c r="DR315" s="66"/>
      <c r="DS315" s="66"/>
      <c r="DT315" s="66"/>
      <c r="DU315" s="66"/>
      <c r="DV315" s="66"/>
      <c r="DW315" s="66"/>
      <c r="DX315" s="66"/>
      <c r="DY315" s="66"/>
      <c r="DZ315" s="66"/>
      <c r="EA315" s="66"/>
      <c r="EB315" s="66"/>
      <c r="EC315" s="66"/>
      <c r="ED315" s="66"/>
      <c r="EE315" s="66"/>
      <c r="EF315" s="66"/>
      <c r="EG315" s="66"/>
      <c r="EH315" s="66"/>
      <c r="EI315" s="66"/>
      <c r="EJ315" s="66"/>
      <c r="EK315" s="66"/>
      <c r="EL315" s="66"/>
      <c r="EM315" s="66"/>
    </row>
    <row r="316" spans="1:143" ht="18.75" x14ac:dyDescent="0.25">
      <c r="BG316" s="137"/>
      <c r="BH316" s="137"/>
      <c r="BI316" s="137"/>
      <c r="BJ316" s="137"/>
      <c r="BK316" s="137"/>
      <c r="BL316" s="184"/>
      <c r="BM316" s="185"/>
      <c r="BN316" s="193" t="s">
        <v>221</v>
      </c>
      <c r="BO316" s="194"/>
      <c r="BP316" s="194"/>
      <c r="BQ316" s="194" t="s">
        <v>462</v>
      </c>
      <c r="BR316" s="194"/>
      <c r="BS316" s="194"/>
      <c r="BT316" s="194"/>
      <c r="BU316" s="194"/>
      <c r="BV316" s="194"/>
      <c r="BW316" s="195"/>
      <c r="BX316" s="69"/>
      <c r="BY316" s="91"/>
      <c r="BZ316" s="66"/>
      <c r="CA316" s="66"/>
      <c r="CB316" s="66"/>
      <c r="CC316" s="66"/>
      <c r="CD316" s="66"/>
      <c r="CE316" s="66"/>
      <c r="CF316" s="66"/>
      <c r="CG316" s="66"/>
      <c r="CH316" s="66"/>
      <c r="CI316" s="66"/>
      <c r="CJ316" s="66"/>
      <c r="CK316" s="66"/>
      <c r="CL316" s="66"/>
      <c r="CM316" s="66"/>
      <c r="CN316" s="66"/>
      <c r="CO316" s="66"/>
      <c r="CP316" s="66"/>
      <c r="CQ316" s="66"/>
      <c r="CR316" s="66"/>
      <c r="CS316" s="66"/>
      <c r="CT316" s="66"/>
      <c r="CU316" s="66"/>
      <c r="CV316" s="66"/>
      <c r="CW316" s="66"/>
      <c r="CX316" s="66"/>
      <c r="CY316" s="66"/>
      <c r="CZ316" s="66"/>
      <c r="DA316" s="66"/>
      <c r="DB316" s="66"/>
      <c r="DC316" s="66"/>
      <c r="DD316" s="66"/>
      <c r="DE316" s="66"/>
      <c r="DF316" s="66"/>
      <c r="DG316" s="66"/>
      <c r="DH316" s="66"/>
      <c r="DI316" s="66"/>
      <c r="DJ316" s="66"/>
      <c r="DK316" s="66"/>
      <c r="DL316" s="66"/>
      <c r="DM316" s="66"/>
      <c r="DN316" s="66"/>
      <c r="DO316" s="66"/>
      <c r="DP316" s="66"/>
      <c r="DQ316" s="66"/>
      <c r="DR316" s="66"/>
      <c r="DS316" s="66"/>
      <c r="DT316" s="66"/>
      <c r="DU316" s="66"/>
      <c r="DV316" s="66"/>
      <c r="DW316" s="66"/>
      <c r="DX316" s="66"/>
      <c r="DY316" s="66"/>
      <c r="DZ316" s="66"/>
      <c r="EA316" s="66"/>
      <c r="EB316" s="66"/>
      <c r="EC316" s="66"/>
      <c r="ED316" s="66"/>
      <c r="EE316" s="66"/>
      <c r="EF316" s="66"/>
      <c r="EG316" s="66"/>
      <c r="EH316" s="66"/>
      <c r="EI316" s="66"/>
      <c r="EJ316" s="66"/>
      <c r="EK316" s="66"/>
      <c r="EL316" s="66"/>
      <c r="EM316" s="66"/>
    </row>
    <row r="317" spans="1:143" ht="8.85" customHeight="1" thickBot="1" x14ac:dyDescent="0.3">
      <c r="BG317" s="137"/>
      <c r="BH317" s="137"/>
      <c r="BI317" s="137"/>
      <c r="BJ317" s="137"/>
      <c r="BK317" s="137"/>
      <c r="BL317" s="184"/>
      <c r="BM317" s="185"/>
      <c r="BN317" s="268"/>
      <c r="BO317" s="268"/>
      <c r="BP317" s="268"/>
      <c r="BQ317" s="268"/>
      <c r="BR317" s="269"/>
      <c r="BS317" s="269"/>
      <c r="BT317" s="269"/>
      <c r="BU317" s="269"/>
      <c r="BV317" s="268"/>
      <c r="BW317" s="270"/>
      <c r="BX317" s="69"/>
      <c r="BY317" s="91"/>
      <c r="BZ317" s="66"/>
      <c r="CA317" s="66"/>
      <c r="CB317" s="66"/>
      <c r="CC317" s="66"/>
      <c r="CD317" s="66"/>
      <c r="CE317" s="66"/>
      <c r="CF317" s="66"/>
      <c r="CG317" s="66"/>
      <c r="CH317" s="66"/>
      <c r="CI317" s="66"/>
      <c r="CJ317" s="66"/>
      <c r="CK317" s="66"/>
      <c r="CL317" s="66"/>
      <c r="CM317" s="66"/>
      <c r="CN317" s="66"/>
      <c r="CO317" s="66"/>
      <c r="CP317" s="66"/>
      <c r="CQ317" s="66"/>
      <c r="CR317" s="66"/>
      <c r="CS317" s="66"/>
      <c r="CT317" s="66"/>
      <c r="CU317" s="66"/>
      <c r="CV317" s="66"/>
      <c r="CW317" s="66"/>
      <c r="CX317" s="66"/>
      <c r="CY317" s="66"/>
      <c r="CZ317" s="66"/>
      <c r="DA317" s="66"/>
      <c r="DB317" s="66"/>
      <c r="DC317" s="66"/>
      <c r="DD317" s="66"/>
      <c r="DE317" s="66"/>
      <c r="DF317" s="66"/>
      <c r="DG317" s="66"/>
      <c r="DH317" s="66"/>
      <c r="DI317" s="66"/>
      <c r="DJ317" s="66"/>
      <c r="DK317" s="66"/>
      <c r="DL317" s="66"/>
      <c r="DM317" s="66"/>
      <c r="DN317" s="66"/>
      <c r="DO317" s="66"/>
      <c r="DP317" s="66"/>
      <c r="DQ317" s="66"/>
      <c r="DR317" s="66"/>
      <c r="DS317" s="66"/>
      <c r="DT317" s="66"/>
      <c r="DU317" s="66"/>
      <c r="DV317" s="66"/>
      <c r="DW317" s="66"/>
      <c r="DX317" s="66"/>
      <c r="DY317" s="66"/>
      <c r="DZ317" s="66"/>
      <c r="EA317" s="66"/>
      <c r="EB317" s="66"/>
      <c r="EC317" s="66"/>
      <c r="ED317" s="66"/>
      <c r="EE317" s="66"/>
      <c r="EF317" s="66"/>
      <c r="EG317" s="66"/>
      <c r="EH317" s="66"/>
      <c r="EI317" s="66"/>
      <c r="EJ317" s="66"/>
      <c r="EK317" s="66"/>
      <c r="EL317" s="66"/>
      <c r="EM317" s="66"/>
    </row>
    <row r="318" spans="1:143" ht="40.5" customHeight="1" thickBot="1" x14ac:dyDescent="0.3">
      <c r="BG318" s="137"/>
      <c r="BH318" s="137"/>
      <c r="BI318" s="137"/>
      <c r="BJ318" s="137"/>
      <c r="BK318" s="137"/>
      <c r="BL318" s="186"/>
      <c r="BM318" s="185"/>
      <c r="BN318" s="262"/>
      <c r="BO318" s="262"/>
      <c r="BP318" s="262"/>
      <c r="BQ318" s="263"/>
      <c r="BR318" s="385" t="s">
        <v>285</v>
      </c>
      <c r="BS318" s="386"/>
      <c r="BT318" s="386"/>
      <c r="BU318" s="387"/>
      <c r="BV318" s="262"/>
      <c r="BW318" s="262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  <c r="CT318" s="67"/>
      <c r="CU318" s="67"/>
      <c r="CV318" s="67"/>
      <c r="CW318" s="67"/>
      <c r="CX318" s="67"/>
      <c r="CY318" s="67"/>
      <c r="CZ318" s="67"/>
      <c r="DA318" s="67"/>
      <c r="DB318" s="67"/>
      <c r="DC318" s="67"/>
      <c r="DD318" s="67"/>
      <c r="DE318" s="67"/>
      <c r="DF318" s="67"/>
      <c r="DG318" s="67"/>
      <c r="DH318" s="67"/>
      <c r="DI318" s="67"/>
      <c r="DJ318" s="67"/>
      <c r="DK318" s="67"/>
      <c r="DL318" s="67"/>
      <c r="DM318" s="67"/>
      <c r="DN318" s="67"/>
      <c r="DO318" s="67"/>
      <c r="DP318" s="67"/>
      <c r="DQ318" s="67"/>
      <c r="DR318" s="67"/>
      <c r="DS318" s="67"/>
      <c r="DT318" s="67"/>
      <c r="DU318" s="67"/>
      <c r="DV318" s="67"/>
      <c r="DW318" s="67"/>
      <c r="DX318" s="67"/>
      <c r="DY318" s="67"/>
      <c r="DZ318" s="67"/>
      <c r="EA318" s="67"/>
      <c r="EB318" s="67"/>
      <c r="EC318" s="67"/>
      <c r="ED318" s="67"/>
      <c r="EE318" s="67"/>
      <c r="EF318" s="67"/>
      <c r="EG318" s="67"/>
      <c r="EH318" s="67"/>
      <c r="EI318" s="67"/>
      <c r="EJ318" s="67"/>
      <c r="EK318" s="67"/>
      <c r="EL318" s="67"/>
      <c r="EM318" s="67"/>
    </row>
    <row r="319" spans="1:143" ht="78" customHeight="1" thickBot="1" x14ac:dyDescent="0.3">
      <c r="BG319" s="137"/>
      <c r="BH319" s="137"/>
      <c r="BI319" s="137"/>
      <c r="BJ319" s="137"/>
      <c r="BK319" s="137"/>
      <c r="BL319" s="186"/>
      <c r="BM319" s="185"/>
      <c r="BN319" s="267" t="s">
        <v>252</v>
      </c>
      <c r="BO319" s="267" t="s">
        <v>253</v>
      </c>
      <c r="BP319" s="267" t="s">
        <v>3</v>
      </c>
      <c r="BQ319" s="267" t="s">
        <v>5</v>
      </c>
      <c r="BR319" s="264" t="s">
        <v>286</v>
      </c>
      <c r="BS319" s="265" t="s">
        <v>287</v>
      </c>
      <c r="BT319" s="265" t="s">
        <v>288</v>
      </c>
      <c r="BU319" s="266" t="s">
        <v>289</v>
      </c>
      <c r="BV319" s="267" t="s">
        <v>172</v>
      </c>
      <c r="BW319" s="267" t="s">
        <v>243</v>
      </c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  <c r="DF319" s="67"/>
      <c r="DG319" s="67"/>
      <c r="DH319" s="67"/>
      <c r="DI319" s="67"/>
      <c r="DJ319" s="67"/>
      <c r="DK319" s="67"/>
      <c r="DL319" s="67"/>
      <c r="DM319" s="67"/>
      <c r="DN319" s="67"/>
      <c r="DO319" s="67"/>
      <c r="DP319" s="67"/>
      <c r="DQ319" s="67"/>
      <c r="DR319" s="67"/>
      <c r="DS319" s="67"/>
      <c r="DT319" s="67"/>
      <c r="DU319" s="67"/>
      <c r="DV319" s="67"/>
      <c r="DW319" s="67"/>
      <c r="DX319" s="67"/>
      <c r="DY319" s="67"/>
      <c r="DZ319" s="67"/>
      <c r="EA319" s="67"/>
      <c r="EB319" s="67"/>
      <c r="EC319" s="67"/>
      <c r="ED319" s="67"/>
      <c r="EE319" s="67"/>
      <c r="EF319" s="67"/>
      <c r="EG319" s="67"/>
      <c r="EH319" s="67"/>
      <c r="EI319" s="67"/>
      <c r="EJ319" s="67"/>
      <c r="EK319" s="67"/>
      <c r="EL319" s="67"/>
      <c r="EM319" s="67"/>
    </row>
    <row r="320" spans="1:143" ht="18.600000000000001" customHeight="1" x14ac:dyDescent="0.25">
      <c r="BG320" s="137"/>
      <c r="BH320" s="137"/>
      <c r="BI320" s="137"/>
      <c r="BJ320" s="137"/>
      <c r="BK320" s="137"/>
      <c r="BL320" s="85"/>
      <c r="BM320" s="85">
        <v>1</v>
      </c>
      <c r="BN320" s="272"/>
      <c r="BO320" s="273"/>
      <c r="BP320" s="273"/>
      <c r="BQ320" s="273"/>
      <c r="BR320" s="274"/>
      <c r="BS320" s="274"/>
      <c r="BT320" s="274"/>
      <c r="BU320" s="274"/>
      <c r="BV320" s="274"/>
      <c r="BW320" s="275"/>
      <c r="BX320" s="382" t="s">
        <v>403</v>
      </c>
      <c r="BY320" s="137"/>
      <c r="BZ320" s="137"/>
      <c r="CA320" s="137"/>
      <c r="CB320" s="137"/>
      <c r="CC320" s="137"/>
      <c r="CD320" s="137"/>
      <c r="CE320" s="137"/>
      <c r="CF320" s="137"/>
      <c r="CG320" s="67"/>
      <c r="CH320" s="67"/>
      <c r="CI320" s="67"/>
      <c r="CJ320" s="67"/>
      <c r="CK320" s="6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</row>
    <row r="321" spans="59:143" ht="18.75" x14ac:dyDescent="0.25">
      <c r="BG321" s="137"/>
      <c r="BH321" s="137"/>
      <c r="BI321" s="137"/>
      <c r="BJ321" s="137"/>
      <c r="BK321" s="137"/>
      <c r="BL321" s="85"/>
      <c r="BM321" s="85">
        <v>2</v>
      </c>
      <c r="BN321" s="340"/>
      <c r="BO321" s="340"/>
      <c r="BP321" s="340"/>
      <c r="BQ321" s="340"/>
      <c r="BR321" s="340"/>
      <c r="BS321" s="340"/>
      <c r="BT321" s="340"/>
      <c r="BU321" s="340"/>
      <c r="BV321" s="278"/>
      <c r="BW321" s="279"/>
      <c r="BX321" s="383"/>
      <c r="BY321" s="137"/>
      <c r="BZ321" s="137"/>
      <c r="CA321" s="137"/>
      <c r="CB321" s="361" t="str">
        <f>IF(BW321="","",BW321)</f>
        <v/>
      </c>
      <c r="CC321" s="361" t="str">
        <f>IF(BV321="","",BV321)</f>
        <v/>
      </c>
      <c r="CD321" s="137"/>
      <c r="CE321" s="137"/>
      <c r="CF321" s="137"/>
      <c r="CG321" s="67"/>
      <c r="CH321" s="67"/>
      <c r="CI321" s="67"/>
      <c r="CJ321" s="67"/>
      <c r="CK321" s="6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</row>
    <row r="322" spans="59:143" ht="18.75" x14ac:dyDescent="0.25">
      <c r="BG322" s="137"/>
      <c r="BH322" s="137"/>
      <c r="BI322" s="137"/>
      <c r="BJ322" s="137"/>
      <c r="BK322" s="137"/>
      <c r="BL322" s="85"/>
      <c r="BM322" s="85">
        <v>3</v>
      </c>
      <c r="BN322" s="340"/>
      <c r="BO322" s="340"/>
      <c r="BP322" s="340"/>
      <c r="BQ322" s="340"/>
      <c r="BR322" s="340"/>
      <c r="BS322" s="340"/>
      <c r="BT322" s="340"/>
      <c r="BU322" s="340"/>
      <c r="BV322" s="278"/>
      <c r="BW322" s="279"/>
      <c r="BX322" s="383"/>
      <c r="BY322" s="137"/>
      <c r="BZ322" s="137"/>
      <c r="CA322" s="137"/>
      <c r="CB322" s="361" t="str">
        <f t="shared" ref="CB322:CB385" si="6">IF(BW322="","",BW322)</f>
        <v/>
      </c>
      <c r="CC322" s="361" t="str">
        <f t="shared" ref="CC322:CC385" si="7">IF(BV322="","",BV322)</f>
        <v/>
      </c>
      <c r="CD322" s="137"/>
      <c r="CE322" s="137"/>
      <c r="CF322" s="137"/>
      <c r="CG322" s="67"/>
      <c r="CH322" s="67"/>
      <c r="CI322" s="67"/>
      <c r="CJ322" s="67"/>
      <c r="CK322" s="6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</row>
    <row r="323" spans="59:143" ht="18.75" x14ac:dyDescent="0.25">
      <c r="BG323" s="137"/>
      <c r="BH323" s="137"/>
      <c r="BI323" s="137"/>
      <c r="BJ323" s="137"/>
      <c r="BK323" s="137"/>
      <c r="BL323" s="85"/>
      <c r="BM323" s="85">
        <v>4</v>
      </c>
      <c r="BN323" s="340"/>
      <c r="BO323" s="340"/>
      <c r="BP323" s="340"/>
      <c r="BQ323" s="340"/>
      <c r="BR323" s="340"/>
      <c r="BS323" s="340"/>
      <c r="BT323" s="340"/>
      <c r="BU323" s="340"/>
      <c r="BV323" s="278"/>
      <c r="BW323" s="279"/>
      <c r="BX323" s="383"/>
      <c r="BY323" s="137"/>
      <c r="BZ323" s="137"/>
      <c r="CA323" s="137"/>
      <c r="CB323" s="361" t="str">
        <f t="shared" si="6"/>
        <v/>
      </c>
      <c r="CC323" s="361" t="str">
        <f t="shared" si="7"/>
        <v/>
      </c>
      <c r="CD323" s="137"/>
      <c r="CE323" s="137"/>
      <c r="CF323" s="137"/>
      <c r="CG323" s="67"/>
      <c r="CH323" s="67"/>
      <c r="CI323" s="67"/>
      <c r="CJ323" s="67"/>
      <c r="CK323" s="6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</row>
    <row r="324" spans="59:143" ht="18.75" x14ac:dyDescent="0.25">
      <c r="BG324" s="137"/>
      <c r="BH324" s="137"/>
      <c r="BI324" s="137"/>
      <c r="BJ324" s="137"/>
      <c r="BK324" s="137"/>
      <c r="BL324" s="85"/>
      <c r="BM324" s="85">
        <v>5</v>
      </c>
      <c r="BN324" s="340"/>
      <c r="BO324" s="340"/>
      <c r="BP324" s="340"/>
      <c r="BQ324" s="340"/>
      <c r="BR324" s="340"/>
      <c r="BS324" s="340"/>
      <c r="BT324" s="340"/>
      <c r="BU324" s="340"/>
      <c r="BV324" s="278"/>
      <c r="BW324" s="279"/>
      <c r="BX324" s="383"/>
      <c r="BY324" s="137"/>
      <c r="BZ324" s="137"/>
      <c r="CA324" s="137"/>
      <c r="CB324" s="361" t="str">
        <f t="shared" si="6"/>
        <v/>
      </c>
      <c r="CC324" s="361" t="str">
        <f t="shared" si="7"/>
        <v/>
      </c>
      <c r="CD324" s="137"/>
      <c r="CE324" s="137"/>
      <c r="CF324" s="137"/>
      <c r="CG324" s="67"/>
      <c r="CH324" s="67"/>
      <c r="CI324" s="67"/>
      <c r="CJ324" s="67"/>
      <c r="CK324" s="6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</row>
    <row r="325" spans="59:143" ht="18.75" x14ac:dyDescent="0.25">
      <c r="BG325" s="137"/>
      <c r="BH325" s="137"/>
      <c r="BI325" s="137"/>
      <c r="BJ325" s="137"/>
      <c r="BK325" s="137"/>
      <c r="BL325" s="85"/>
      <c r="BM325" s="85">
        <v>6</v>
      </c>
      <c r="BN325" s="340"/>
      <c r="BO325" s="340"/>
      <c r="BP325" s="340"/>
      <c r="BQ325" s="340"/>
      <c r="BR325" s="340"/>
      <c r="BS325" s="340"/>
      <c r="BT325" s="340"/>
      <c r="BU325" s="340"/>
      <c r="BV325" s="278"/>
      <c r="BW325" s="279"/>
      <c r="BX325" s="383"/>
      <c r="BY325" s="137"/>
      <c r="BZ325" s="137"/>
      <c r="CA325" s="137"/>
      <c r="CB325" s="361" t="str">
        <f t="shared" si="6"/>
        <v/>
      </c>
      <c r="CC325" s="361" t="str">
        <f t="shared" si="7"/>
        <v/>
      </c>
      <c r="CD325" s="137"/>
      <c r="CE325" s="137"/>
      <c r="CF325" s="137"/>
      <c r="CG325" s="67"/>
      <c r="CH325" s="67"/>
      <c r="CI325" s="67"/>
      <c r="CJ325" s="67"/>
      <c r="CK325" s="6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</row>
    <row r="326" spans="59:143" ht="18.75" x14ac:dyDescent="0.25">
      <c r="BG326" s="137"/>
      <c r="BH326" s="137"/>
      <c r="BI326" s="137"/>
      <c r="BJ326" s="137"/>
      <c r="BK326" s="137"/>
      <c r="BL326" s="85"/>
      <c r="BM326" s="85">
        <v>7</v>
      </c>
      <c r="BN326" s="340"/>
      <c r="BO326" s="340"/>
      <c r="BP326" s="340"/>
      <c r="BQ326" s="340"/>
      <c r="BR326" s="340"/>
      <c r="BS326" s="340"/>
      <c r="BT326" s="340"/>
      <c r="BU326" s="340"/>
      <c r="BV326" s="278"/>
      <c r="BW326" s="279"/>
      <c r="BX326" s="383"/>
      <c r="BY326" s="137"/>
      <c r="BZ326" s="137"/>
      <c r="CA326" s="137"/>
      <c r="CB326" s="361" t="str">
        <f t="shared" si="6"/>
        <v/>
      </c>
      <c r="CC326" s="361" t="str">
        <f t="shared" si="7"/>
        <v/>
      </c>
      <c r="CD326" s="137"/>
      <c r="CE326" s="137"/>
      <c r="CF326" s="137"/>
      <c r="CG326" s="67"/>
      <c r="CH326" s="67"/>
      <c r="CI326" s="67"/>
      <c r="CJ326" s="67"/>
      <c r="CK326" s="67"/>
      <c r="CL326" s="137"/>
      <c r="CM326" s="137"/>
      <c r="CN326" s="137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3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</row>
    <row r="327" spans="59:143" ht="18.75" x14ac:dyDescent="0.25">
      <c r="BG327" s="137"/>
      <c r="BH327" s="137"/>
      <c r="BI327" s="137"/>
      <c r="BJ327" s="137"/>
      <c r="BK327" s="137"/>
      <c r="BL327" s="85"/>
      <c r="BM327" s="85">
        <v>8</v>
      </c>
      <c r="BN327" s="340"/>
      <c r="BO327" s="340"/>
      <c r="BP327" s="340"/>
      <c r="BQ327" s="340"/>
      <c r="BR327" s="340"/>
      <c r="BS327" s="340"/>
      <c r="BT327" s="340"/>
      <c r="BU327" s="340"/>
      <c r="BV327" s="278"/>
      <c r="BW327" s="279"/>
      <c r="BX327" s="383"/>
      <c r="BY327" s="137"/>
      <c r="BZ327" s="137"/>
      <c r="CA327" s="137"/>
      <c r="CB327" s="361" t="str">
        <f t="shared" si="6"/>
        <v/>
      </c>
      <c r="CC327" s="361" t="str">
        <f t="shared" si="7"/>
        <v/>
      </c>
      <c r="CD327" s="137"/>
      <c r="CE327" s="137"/>
      <c r="CF327" s="137"/>
      <c r="CG327" s="67"/>
      <c r="CH327" s="67"/>
      <c r="CI327" s="67"/>
      <c r="CJ327" s="67"/>
      <c r="CK327" s="6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</row>
    <row r="328" spans="59:143" ht="18.75" x14ac:dyDescent="0.25">
      <c r="BG328" s="137"/>
      <c r="BH328" s="137"/>
      <c r="BI328" s="137"/>
      <c r="BJ328" s="137"/>
      <c r="BK328" s="137"/>
      <c r="BL328" s="85"/>
      <c r="BM328" s="85">
        <v>9</v>
      </c>
      <c r="BN328" s="340"/>
      <c r="BO328" s="340"/>
      <c r="BP328" s="340"/>
      <c r="BQ328" s="340"/>
      <c r="BR328" s="340"/>
      <c r="BS328" s="340"/>
      <c r="BT328" s="340"/>
      <c r="BU328" s="340"/>
      <c r="BV328" s="278"/>
      <c r="BW328" s="279"/>
      <c r="BX328" s="383"/>
      <c r="BY328" s="137"/>
      <c r="BZ328" s="137"/>
      <c r="CA328" s="137"/>
      <c r="CB328" s="361" t="str">
        <f t="shared" si="6"/>
        <v/>
      </c>
      <c r="CC328" s="361" t="str">
        <f t="shared" si="7"/>
        <v/>
      </c>
      <c r="CD328" s="137"/>
      <c r="CE328" s="137"/>
      <c r="CF328" s="137"/>
      <c r="CG328" s="67"/>
      <c r="CH328" s="67"/>
      <c r="CI328" s="67"/>
      <c r="CJ328" s="67"/>
      <c r="CK328" s="67"/>
      <c r="CL328" s="137"/>
      <c r="CM328" s="137"/>
      <c r="CN328" s="137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3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</row>
    <row r="329" spans="59:143" ht="18.75" x14ac:dyDescent="0.25">
      <c r="BG329" s="137"/>
      <c r="BH329" s="137"/>
      <c r="BI329" s="137"/>
      <c r="BJ329" s="137"/>
      <c r="BK329" s="137"/>
      <c r="BL329" s="85"/>
      <c r="BM329" s="85">
        <v>10</v>
      </c>
      <c r="BN329" s="340"/>
      <c r="BO329" s="340"/>
      <c r="BP329" s="340"/>
      <c r="BQ329" s="340"/>
      <c r="BR329" s="340"/>
      <c r="BS329" s="340"/>
      <c r="BT329" s="340"/>
      <c r="BU329" s="340"/>
      <c r="BV329" s="278"/>
      <c r="BW329" s="279"/>
      <c r="BX329" s="383"/>
      <c r="BY329" s="137"/>
      <c r="BZ329" s="137"/>
      <c r="CA329" s="137"/>
      <c r="CB329" s="361" t="str">
        <f t="shared" si="6"/>
        <v/>
      </c>
      <c r="CC329" s="361" t="str">
        <f t="shared" si="7"/>
        <v/>
      </c>
      <c r="CD329" s="137"/>
      <c r="CE329" s="137"/>
      <c r="CF329" s="137"/>
      <c r="CG329" s="67"/>
      <c r="CH329" s="67"/>
      <c r="CI329" s="67"/>
      <c r="CJ329" s="67"/>
      <c r="CK329" s="6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</row>
    <row r="330" spans="59:143" ht="18.75" x14ac:dyDescent="0.25">
      <c r="BG330" s="137"/>
      <c r="BH330" s="137"/>
      <c r="BI330" s="137"/>
      <c r="BJ330" s="137"/>
      <c r="BK330" s="137"/>
      <c r="BL330" s="85"/>
      <c r="BM330" s="85">
        <v>11</v>
      </c>
      <c r="BN330" s="340"/>
      <c r="BO330" s="340"/>
      <c r="BP330" s="340"/>
      <c r="BQ330" s="340"/>
      <c r="BR330" s="340"/>
      <c r="BS330" s="340"/>
      <c r="BT330" s="340"/>
      <c r="BU330" s="340"/>
      <c r="BV330" s="278"/>
      <c r="BW330" s="279"/>
      <c r="BX330" s="383"/>
      <c r="BY330" s="137"/>
      <c r="BZ330" s="137"/>
      <c r="CA330" s="137"/>
      <c r="CB330" s="361" t="str">
        <f t="shared" si="6"/>
        <v/>
      </c>
      <c r="CC330" s="361" t="str">
        <f t="shared" si="7"/>
        <v/>
      </c>
      <c r="CD330" s="137"/>
      <c r="CE330" s="137"/>
      <c r="CF330" s="137"/>
      <c r="CG330" s="67"/>
      <c r="CH330" s="67"/>
      <c r="CI330" s="67"/>
      <c r="CJ330" s="67"/>
      <c r="CK330" s="6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</row>
    <row r="331" spans="59:143" ht="18.75" x14ac:dyDescent="0.25">
      <c r="BG331" s="137"/>
      <c r="BH331" s="137"/>
      <c r="BI331" s="137"/>
      <c r="BJ331" s="137"/>
      <c r="BK331" s="137"/>
      <c r="BL331" s="85"/>
      <c r="BM331" s="85">
        <v>12</v>
      </c>
      <c r="BN331" s="340"/>
      <c r="BO331" s="340"/>
      <c r="BP331" s="340"/>
      <c r="BQ331" s="340"/>
      <c r="BR331" s="340"/>
      <c r="BS331" s="340"/>
      <c r="BT331" s="340"/>
      <c r="BU331" s="340"/>
      <c r="BV331" s="278"/>
      <c r="BW331" s="279"/>
      <c r="BX331" s="383"/>
      <c r="BY331" s="137"/>
      <c r="BZ331" s="137"/>
      <c r="CA331" s="137"/>
      <c r="CB331" s="361" t="str">
        <f t="shared" si="6"/>
        <v/>
      </c>
      <c r="CC331" s="361" t="str">
        <f t="shared" si="7"/>
        <v/>
      </c>
      <c r="CD331" s="137"/>
      <c r="CE331" s="137"/>
      <c r="CF331" s="137"/>
      <c r="CG331" s="67"/>
      <c r="CH331" s="67"/>
      <c r="CI331" s="67"/>
      <c r="CJ331" s="67"/>
      <c r="CK331" s="6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</row>
    <row r="332" spans="59:143" ht="18.75" x14ac:dyDescent="0.25">
      <c r="BG332" s="137"/>
      <c r="BH332" s="137"/>
      <c r="BI332" s="137"/>
      <c r="BJ332" s="137"/>
      <c r="BK332" s="137"/>
      <c r="BL332" s="85"/>
      <c r="BM332" s="85">
        <v>13</v>
      </c>
      <c r="BN332" s="340"/>
      <c r="BO332" s="340"/>
      <c r="BP332" s="340"/>
      <c r="BQ332" s="340"/>
      <c r="BR332" s="340"/>
      <c r="BS332" s="340"/>
      <c r="BT332" s="340"/>
      <c r="BU332" s="340"/>
      <c r="BV332" s="278"/>
      <c r="BW332" s="279"/>
      <c r="BX332" s="383"/>
      <c r="BY332" s="137"/>
      <c r="BZ332" s="137"/>
      <c r="CA332" s="137"/>
      <c r="CB332" s="361" t="str">
        <f t="shared" si="6"/>
        <v/>
      </c>
      <c r="CC332" s="361" t="str">
        <f t="shared" si="7"/>
        <v/>
      </c>
      <c r="CD332" s="137"/>
      <c r="CE332" s="137"/>
      <c r="CF332" s="137"/>
      <c r="CG332" s="67"/>
      <c r="CH332" s="67"/>
      <c r="CI332" s="67"/>
      <c r="CJ332" s="67"/>
      <c r="CK332" s="6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</row>
    <row r="333" spans="59:143" ht="18.75" x14ac:dyDescent="0.25">
      <c r="BG333" s="137"/>
      <c r="BH333" s="137"/>
      <c r="BI333" s="137"/>
      <c r="BJ333" s="137"/>
      <c r="BK333" s="137"/>
      <c r="BL333" s="85"/>
      <c r="BM333" s="85">
        <v>14</v>
      </c>
      <c r="BN333" s="340"/>
      <c r="BO333" s="340"/>
      <c r="BP333" s="340"/>
      <c r="BQ333" s="340"/>
      <c r="BR333" s="340"/>
      <c r="BS333" s="340"/>
      <c r="BT333" s="340"/>
      <c r="BU333" s="340"/>
      <c r="BV333" s="278"/>
      <c r="BW333" s="279"/>
      <c r="BX333" s="383"/>
      <c r="BY333" s="137"/>
      <c r="BZ333" s="137"/>
      <c r="CA333" s="137"/>
      <c r="CB333" s="361" t="str">
        <f t="shared" si="6"/>
        <v/>
      </c>
      <c r="CC333" s="361" t="str">
        <f t="shared" si="7"/>
        <v/>
      </c>
      <c r="CD333" s="137"/>
      <c r="CE333" s="137"/>
      <c r="CF333" s="137"/>
      <c r="CG333" s="67"/>
      <c r="CH333" s="67"/>
      <c r="CI333" s="67"/>
      <c r="CJ333" s="67"/>
      <c r="CK333" s="6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</row>
    <row r="334" spans="59:143" ht="18.75" x14ac:dyDescent="0.25">
      <c r="BG334" s="137"/>
      <c r="BH334" s="137"/>
      <c r="BI334" s="137"/>
      <c r="BJ334" s="137"/>
      <c r="BK334" s="137"/>
      <c r="BL334" s="85"/>
      <c r="BM334" s="85">
        <v>15</v>
      </c>
      <c r="BN334" s="340"/>
      <c r="BO334" s="340"/>
      <c r="BP334" s="340"/>
      <c r="BQ334" s="340"/>
      <c r="BR334" s="340"/>
      <c r="BS334" s="340"/>
      <c r="BT334" s="340"/>
      <c r="BU334" s="340"/>
      <c r="BV334" s="278"/>
      <c r="BW334" s="279"/>
      <c r="BX334" s="383"/>
      <c r="BY334" s="137"/>
      <c r="BZ334" s="137"/>
      <c r="CA334" s="137"/>
      <c r="CB334" s="361" t="str">
        <f t="shared" si="6"/>
        <v/>
      </c>
      <c r="CC334" s="361" t="str">
        <f t="shared" si="7"/>
        <v/>
      </c>
      <c r="CD334" s="137"/>
      <c r="CE334" s="137"/>
      <c r="CF334" s="137"/>
      <c r="CG334" s="67"/>
      <c r="CH334" s="67"/>
      <c r="CI334" s="67"/>
      <c r="CJ334" s="67"/>
      <c r="CK334" s="6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</row>
    <row r="335" spans="59:143" ht="18.75" x14ac:dyDescent="0.25">
      <c r="BG335" s="137"/>
      <c r="BH335" s="137"/>
      <c r="BI335" s="137"/>
      <c r="BJ335" s="137"/>
      <c r="BK335" s="137"/>
      <c r="BL335" s="85"/>
      <c r="BM335" s="85">
        <v>16</v>
      </c>
      <c r="BN335" s="340"/>
      <c r="BO335" s="340"/>
      <c r="BP335" s="340"/>
      <c r="BQ335" s="340"/>
      <c r="BR335" s="340"/>
      <c r="BS335" s="340"/>
      <c r="BT335" s="340"/>
      <c r="BU335" s="340"/>
      <c r="BV335" s="278"/>
      <c r="BW335" s="279"/>
      <c r="BX335" s="383"/>
      <c r="BY335" s="137"/>
      <c r="BZ335" s="137"/>
      <c r="CA335" s="137"/>
      <c r="CB335" s="361" t="str">
        <f t="shared" si="6"/>
        <v/>
      </c>
      <c r="CC335" s="361" t="str">
        <f t="shared" si="7"/>
        <v/>
      </c>
      <c r="CD335" s="137"/>
      <c r="CE335" s="137"/>
      <c r="CF335" s="137"/>
      <c r="CG335" s="67"/>
      <c r="CH335" s="67"/>
      <c r="CI335" s="67"/>
      <c r="CJ335" s="67"/>
      <c r="CK335" s="6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</row>
    <row r="336" spans="59:143" ht="18.75" x14ac:dyDescent="0.25">
      <c r="BG336" s="137"/>
      <c r="BH336" s="137"/>
      <c r="BI336" s="137"/>
      <c r="BJ336" s="137"/>
      <c r="BK336" s="137"/>
      <c r="BL336" s="85"/>
      <c r="BM336" s="85">
        <v>17</v>
      </c>
      <c r="BN336" s="340"/>
      <c r="BO336" s="340"/>
      <c r="BP336" s="340"/>
      <c r="BQ336" s="340"/>
      <c r="BR336" s="340"/>
      <c r="BS336" s="340"/>
      <c r="BT336" s="340"/>
      <c r="BU336" s="340"/>
      <c r="BV336" s="278"/>
      <c r="BW336" s="279"/>
      <c r="BX336" s="383"/>
      <c r="BY336" s="137"/>
      <c r="BZ336" s="137"/>
      <c r="CA336" s="137"/>
      <c r="CB336" s="361" t="str">
        <f t="shared" si="6"/>
        <v/>
      </c>
      <c r="CC336" s="361" t="str">
        <f t="shared" si="7"/>
        <v/>
      </c>
      <c r="CD336" s="137"/>
      <c r="CE336" s="137"/>
      <c r="CF336" s="137"/>
      <c r="CG336" s="67"/>
      <c r="CH336" s="67"/>
      <c r="CI336" s="67"/>
      <c r="CJ336" s="67"/>
      <c r="CK336" s="6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</row>
    <row r="337" spans="59:143" ht="18.75" x14ac:dyDescent="0.25">
      <c r="BG337" s="137"/>
      <c r="BH337" s="137"/>
      <c r="BI337" s="137"/>
      <c r="BJ337" s="137"/>
      <c r="BK337" s="137"/>
      <c r="BL337" s="85"/>
      <c r="BM337" s="85">
        <v>18</v>
      </c>
      <c r="BN337" s="340"/>
      <c r="BO337" s="340"/>
      <c r="BP337" s="340"/>
      <c r="BQ337" s="340"/>
      <c r="BR337" s="340"/>
      <c r="BS337" s="340"/>
      <c r="BT337" s="340"/>
      <c r="BU337" s="340"/>
      <c r="BV337" s="278"/>
      <c r="BW337" s="279"/>
      <c r="BX337" s="383"/>
      <c r="BY337" s="137"/>
      <c r="BZ337" s="137"/>
      <c r="CA337" s="137"/>
      <c r="CB337" s="361" t="str">
        <f t="shared" si="6"/>
        <v/>
      </c>
      <c r="CC337" s="361" t="str">
        <f t="shared" si="7"/>
        <v/>
      </c>
      <c r="CD337" s="137"/>
      <c r="CE337" s="137"/>
      <c r="CF337" s="137"/>
      <c r="CG337" s="67"/>
      <c r="CH337" s="67"/>
      <c r="CI337" s="67"/>
      <c r="CJ337" s="67"/>
      <c r="CK337" s="6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</row>
    <row r="338" spans="59:143" ht="18.75" x14ac:dyDescent="0.25">
      <c r="BG338" s="137"/>
      <c r="BH338" s="137"/>
      <c r="BI338" s="137"/>
      <c r="BJ338" s="137"/>
      <c r="BK338" s="137"/>
      <c r="BL338" s="85"/>
      <c r="BM338" s="85">
        <v>19</v>
      </c>
      <c r="BN338" s="340"/>
      <c r="BO338" s="340"/>
      <c r="BP338" s="340"/>
      <c r="BQ338" s="340"/>
      <c r="BR338" s="340"/>
      <c r="BS338" s="340"/>
      <c r="BT338" s="340"/>
      <c r="BU338" s="340"/>
      <c r="BV338" s="278"/>
      <c r="BW338" s="279"/>
      <c r="BX338" s="383"/>
      <c r="BY338" s="137"/>
      <c r="BZ338" s="137"/>
      <c r="CA338" s="137"/>
      <c r="CB338" s="361" t="str">
        <f t="shared" si="6"/>
        <v/>
      </c>
      <c r="CC338" s="361" t="str">
        <f t="shared" si="7"/>
        <v/>
      </c>
      <c r="CD338" s="137"/>
      <c r="CE338" s="137"/>
      <c r="CF338" s="137"/>
      <c r="CG338" s="67"/>
      <c r="CH338" s="67"/>
      <c r="CI338" s="67"/>
      <c r="CJ338" s="67"/>
      <c r="CK338" s="6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</row>
    <row r="339" spans="59:143" ht="18.75" x14ac:dyDescent="0.25">
      <c r="BG339" s="137"/>
      <c r="BH339" s="137"/>
      <c r="BI339" s="137"/>
      <c r="BJ339" s="137"/>
      <c r="BK339" s="137"/>
      <c r="BL339" s="85"/>
      <c r="BM339" s="85">
        <v>20</v>
      </c>
      <c r="BN339" s="340"/>
      <c r="BO339" s="340"/>
      <c r="BP339" s="340"/>
      <c r="BQ339" s="340"/>
      <c r="BR339" s="340"/>
      <c r="BS339" s="340"/>
      <c r="BT339" s="340"/>
      <c r="BU339" s="340"/>
      <c r="BV339" s="278"/>
      <c r="BW339" s="279"/>
      <c r="BX339" s="383"/>
      <c r="BY339" s="137"/>
      <c r="BZ339" s="137"/>
      <c r="CA339" s="137"/>
      <c r="CB339" s="361" t="str">
        <f t="shared" si="6"/>
        <v/>
      </c>
      <c r="CC339" s="361" t="str">
        <f t="shared" si="7"/>
        <v/>
      </c>
      <c r="CD339" s="137"/>
      <c r="CE339" s="137"/>
      <c r="CF339" s="137"/>
      <c r="CG339" s="67"/>
      <c r="CH339" s="67"/>
      <c r="CI339" s="67"/>
      <c r="CJ339" s="67"/>
      <c r="CK339" s="6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</row>
    <row r="340" spans="59:143" ht="18.75" x14ac:dyDescent="0.25">
      <c r="BG340" s="137"/>
      <c r="BH340" s="137"/>
      <c r="BI340" s="137"/>
      <c r="BJ340" s="137"/>
      <c r="BK340" s="137"/>
      <c r="BL340" s="85"/>
      <c r="BM340" s="85">
        <v>21</v>
      </c>
      <c r="BN340" s="340"/>
      <c r="BO340" s="340"/>
      <c r="BP340" s="340"/>
      <c r="BQ340" s="340"/>
      <c r="BR340" s="340"/>
      <c r="BS340" s="340"/>
      <c r="BT340" s="340"/>
      <c r="BU340" s="340"/>
      <c r="BV340" s="278"/>
      <c r="BW340" s="279"/>
      <c r="BX340" s="383"/>
      <c r="BY340" s="137"/>
      <c r="BZ340" s="137"/>
      <c r="CA340" s="137"/>
      <c r="CB340" s="361" t="str">
        <f t="shared" si="6"/>
        <v/>
      </c>
      <c r="CC340" s="361" t="str">
        <f t="shared" si="7"/>
        <v/>
      </c>
      <c r="CD340" s="137"/>
      <c r="CE340" s="137"/>
      <c r="CF340" s="137"/>
      <c r="CG340" s="67"/>
      <c r="CH340" s="67"/>
      <c r="CI340" s="67"/>
      <c r="CJ340" s="67"/>
      <c r="CK340" s="6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</row>
    <row r="341" spans="59:143" ht="18.75" x14ac:dyDescent="0.25">
      <c r="BG341" s="137"/>
      <c r="BH341" s="137"/>
      <c r="BI341" s="137"/>
      <c r="BJ341" s="137"/>
      <c r="BK341" s="137"/>
      <c r="BL341" s="85"/>
      <c r="BM341" s="85">
        <v>22</v>
      </c>
      <c r="BN341" s="340"/>
      <c r="BO341" s="340"/>
      <c r="BP341" s="340"/>
      <c r="BQ341" s="340"/>
      <c r="BR341" s="340"/>
      <c r="BS341" s="340"/>
      <c r="BT341" s="340"/>
      <c r="BU341" s="340"/>
      <c r="BV341" s="278"/>
      <c r="BW341" s="279"/>
      <c r="BX341" s="383"/>
      <c r="BY341" s="137"/>
      <c r="BZ341" s="137"/>
      <c r="CA341" s="137"/>
      <c r="CB341" s="361" t="str">
        <f t="shared" si="6"/>
        <v/>
      </c>
      <c r="CC341" s="361" t="str">
        <f t="shared" si="7"/>
        <v/>
      </c>
      <c r="CD341" s="137"/>
      <c r="CE341" s="137"/>
      <c r="CF341" s="137"/>
      <c r="CG341" s="67"/>
      <c r="CH341" s="67"/>
      <c r="CI341" s="67"/>
      <c r="CJ341" s="67"/>
      <c r="CK341" s="6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</row>
    <row r="342" spans="59:143" ht="18.75" x14ac:dyDescent="0.25">
      <c r="BG342" s="137"/>
      <c r="BH342" s="137"/>
      <c r="BI342" s="137"/>
      <c r="BJ342" s="137"/>
      <c r="BK342" s="137"/>
      <c r="BL342" s="85"/>
      <c r="BM342" s="85">
        <v>23</v>
      </c>
      <c r="BN342" s="340"/>
      <c r="BO342" s="340"/>
      <c r="BP342" s="340"/>
      <c r="BQ342" s="340"/>
      <c r="BR342" s="340"/>
      <c r="BS342" s="340"/>
      <c r="BT342" s="340"/>
      <c r="BU342" s="340"/>
      <c r="BV342" s="278"/>
      <c r="BW342" s="279"/>
      <c r="BX342" s="383"/>
      <c r="BY342" s="137"/>
      <c r="BZ342" s="137"/>
      <c r="CA342" s="137"/>
      <c r="CB342" s="361" t="str">
        <f t="shared" si="6"/>
        <v/>
      </c>
      <c r="CC342" s="361" t="str">
        <f t="shared" si="7"/>
        <v/>
      </c>
      <c r="CD342" s="137"/>
      <c r="CE342" s="137"/>
      <c r="CF342" s="137"/>
      <c r="CG342" s="67"/>
      <c r="CH342" s="67"/>
      <c r="CI342" s="67"/>
      <c r="CJ342" s="67"/>
      <c r="CK342" s="6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</row>
    <row r="343" spans="59:143" ht="18.75" x14ac:dyDescent="0.25">
      <c r="BG343" s="137"/>
      <c r="BH343" s="137"/>
      <c r="BI343" s="137"/>
      <c r="BJ343" s="137"/>
      <c r="BK343" s="137"/>
      <c r="BL343" s="85"/>
      <c r="BM343" s="85">
        <v>24</v>
      </c>
      <c r="BN343" s="340"/>
      <c r="BO343" s="340"/>
      <c r="BP343" s="340"/>
      <c r="BQ343" s="340"/>
      <c r="BR343" s="340"/>
      <c r="BS343" s="340"/>
      <c r="BT343" s="340"/>
      <c r="BU343" s="340"/>
      <c r="BV343" s="278"/>
      <c r="BW343" s="279"/>
      <c r="BX343" s="383"/>
      <c r="BY343" s="137"/>
      <c r="BZ343" s="137"/>
      <c r="CA343" s="137"/>
      <c r="CB343" s="361" t="str">
        <f t="shared" si="6"/>
        <v/>
      </c>
      <c r="CC343" s="361" t="str">
        <f t="shared" si="7"/>
        <v/>
      </c>
      <c r="CD343" s="137"/>
      <c r="CE343" s="137"/>
      <c r="CF343" s="137"/>
      <c r="CG343" s="67"/>
      <c r="CH343" s="67"/>
      <c r="CI343" s="67"/>
      <c r="CJ343" s="67"/>
      <c r="CK343" s="67"/>
      <c r="CL343" s="137"/>
      <c r="CM343" s="137"/>
      <c r="CN343" s="137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3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</row>
    <row r="344" spans="59:143" ht="18.75" x14ac:dyDescent="0.25">
      <c r="BG344" s="137"/>
      <c r="BH344" s="137"/>
      <c r="BI344" s="137"/>
      <c r="BJ344" s="137"/>
      <c r="BK344" s="137"/>
      <c r="BL344" s="85"/>
      <c r="BM344" s="85">
        <v>25</v>
      </c>
      <c r="BN344" s="340"/>
      <c r="BO344" s="340"/>
      <c r="BP344" s="340"/>
      <c r="BQ344" s="340"/>
      <c r="BR344" s="340"/>
      <c r="BS344" s="340"/>
      <c r="BT344" s="340"/>
      <c r="BU344" s="340"/>
      <c r="BV344" s="278"/>
      <c r="BW344" s="279"/>
      <c r="BX344" s="383"/>
      <c r="BY344" s="137"/>
      <c r="BZ344" s="137"/>
      <c r="CA344" s="137"/>
      <c r="CB344" s="361" t="str">
        <f t="shared" si="6"/>
        <v/>
      </c>
      <c r="CC344" s="361" t="str">
        <f t="shared" si="7"/>
        <v/>
      </c>
      <c r="CD344" s="137"/>
      <c r="CE344" s="137"/>
      <c r="CF344" s="137"/>
      <c r="CG344" s="67"/>
      <c r="CH344" s="67"/>
      <c r="CI344" s="67"/>
      <c r="CJ344" s="67"/>
      <c r="CK344" s="67"/>
      <c r="CL344" s="137"/>
      <c r="CM344" s="137"/>
      <c r="CN344" s="137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3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</row>
    <row r="345" spans="59:143" ht="18.75" x14ac:dyDescent="0.25">
      <c r="BG345" s="137"/>
      <c r="BH345" s="137"/>
      <c r="BI345" s="137"/>
      <c r="BJ345" s="137"/>
      <c r="BK345" s="137"/>
      <c r="BL345" s="85"/>
      <c r="BM345" s="85">
        <v>26</v>
      </c>
      <c r="BN345" s="340"/>
      <c r="BO345" s="340"/>
      <c r="BP345" s="340"/>
      <c r="BQ345" s="340"/>
      <c r="BR345" s="340"/>
      <c r="BS345" s="340"/>
      <c r="BT345" s="340"/>
      <c r="BU345" s="340"/>
      <c r="BV345" s="278"/>
      <c r="BW345" s="279"/>
      <c r="BX345" s="383"/>
      <c r="BY345" s="137"/>
      <c r="BZ345" s="137"/>
      <c r="CA345" s="137"/>
      <c r="CB345" s="361" t="str">
        <f t="shared" si="6"/>
        <v/>
      </c>
      <c r="CC345" s="361" t="str">
        <f t="shared" si="7"/>
        <v/>
      </c>
      <c r="CD345" s="137"/>
      <c r="CE345" s="137"/>
      <c r="CF345" s="137"/>
      <c r="CG345" s="67"/>
      <c r="CH345" s="67"/>
      <c r="CI345" s="67"/>
      <c r="CJ345" s="67"/>
      <c r="CK345" s="6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</row>
    <row r="346" spans="59:143" ht="18.75" x14ac:dyDescent="0.25">
      <c r="BG346" s="137"/>
      <c r="BH346" s="137"/>
      <c r="BI346" s="137"/>
      <c r="BJ346" s="137"/>
      <c r="BK346" s="137"/>
      <c r="BL346" s="85"/>
      <c r="BM346" s="85">
        <v>27</v>
      </c>
      <c r="BN346" s="340"/>
      <c r="BO346" s="340"/>
      <c r="BP346" s="340"/>
      <c r="BQ346" s="340"/>
      <c r="BR346" s="340"/>
      <c r="BS346" s="340"/>
      <c r="BT346" s="340"/>
      <c r="BU346" s="340"/>
      <c r="BV346" s="278"/>
      <c r="BW346" s="279"/>
      <c r="BX346" s="383"/>
      <c r="BY346" s="137"/>
      <c r="BZ346" s="137"/>
      <c r="CA346" s="137"/>
      <c r="CB346" s="361" t="str">
        <f t="shared" si="6"/>
        <v/>
      </c>
      <c r="CC346" s="361" t="str">
        <f t="shared" si="7"/>
        <v/>
      </c>
      <c r="CD346" s="137"/>
      <c r="CE346" s="137"/>
      <c r="CF346" s="137"/>
      <c r="CG346" s="67"/>
      <c r="CH346" s="67"/>
      <c r="CI346" s="67"/>
      <c r="CJ346" s="67"/>
      <c r="CK346" s="6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</row>
    <row r="347" spans="59:143" ht="18.75" x14ac:dyDescent="0.25">
      <c r="BG347" s="137"/>
      <c r="BH347" s="137"/>
      <c r="BI347" s="137"/>
      <c r="BJ347" s="137"/>
      <c r="BK347" s="137"/>
      <c r="BL347" s="85"/>
      <c r="BM347" s="85">
        <v>28</v>
      </c>
      <c r="BN347" s="340"/>
      <c r="BO347" s="340"/>
      <c r="BP347" s="340"/>
      <c r="BQ347" s="340"/>
      <c r="BR347" s="340"/>
      <c r="BS347" s="340"/>
      <c r="BT347" s="340"/>
      <c r="BU347" s="340"/>
      <c r="BV347" s="278"/>
      <c r="BW347" s="279"/>
      <c r="BX347" s="383"/>
      <c r="BY347" s="137"/>
      <c r="BZ347" s="137"/>
      <c r="CA347" s="137"/>
      <c r="CB347" s="361" t="str">
        <f t="shared" si="6"/>
        <v/>
      </c>
      <c r="CC347" s="361" t="str">
        <f t="shared" si="7"/>
        <v/>
      </c>
      <c r="CD347" s="137"/>
      <c r="CE347" s="137"/>
      <c r="CF347" s="137"/>
      <c r="CG347" s="67"/>
      <c r="CH347" s="67"/>
      <c r="CI347" s="67"/>
      <c r="CJ347" s="67"/>
      <c r="CK347" s="6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</row>
    <row r="348" spans="59:143" ht="18.75" x14ac:dyDescent="0.25">
      <c r="BG348" s="137"/>
      <c r="BH348" s="137"/>
      <c r="BI348" s="137"/>
      <c r="BJ348" s="137"/>
      <c r="BK348" s="137"/>
      <c r="BL348" s="85"/>
      <c r="BM348" s="85">
        <v>29</v>
      </c>
      <c r="BN348" s="340"/>
      <c r="BO348" s="340"/>
      <c r="BP348" s="340"/>
      <c r="BQ348" s="340"/>
      <c r="BR348" s="340"/>
      <c r="BS348" s="340"/>
      <c r="BT348" s="340"/>
      <c r="BU348" s="340"/>
      <c r="BV348" s="278"/>
      <c r="BW348" s="279"/>
      <c r="BX348" s="383"/>
      <c r="BY348" s="137"/>
      <c r="BZ348" s="137"/>
      <c r="CA348" s="137"/>
      <c r="CB348" s="361" t="str">
        <f t="shared" si="6"/>
        <v/>
      </c>
      <c r="CC348" s="361" t="str">
        <f t="shared" si="7"/>
        <v/>
      </c>
      <c r="CD348" s="137"/>
      <c r="CE348" s="137"/>
      <c r="CF348" s="137"/>
      <c r="CG348" s="67"/>
      <c r="CH348" s="67"/>
      <c r="CI348" s="67"/>
      <c r="CJ348" s="67"/>
      <c r="CK348" s="67"/>
      <c r="CL348" s="137"/>
      <c r="CM348" s="137"/>
      <c r="CN348" s="137"/>
      <c r="CO348" s="137"/>
      <c r="CP348" s="137"/>
      <c r="CQ348" s="137"/>
      <c r="CR348" s="137"/>
      <c r="CS348" s="137"/>
      <c r="CT348" s="137"/>
      <c r="CU348" s="137"/>
      <c r="CV348" s="137"/>
      <c r="CW348" s="137"/>
      <c r="CX348" s="13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</row>
    <row r="349" spans="59:143" ht="18.75" x14ac:dyDescent="0.25">
      <c r="BG349" s="137"/>
      <c r="BH349" s="137"/>
      <c r="BI349" s="137"/>
      <c r="BJ349" s="137"/>
      <c r="BK349" s="137"/>
      <c r="BL349" s="85"/>
      <c r="BM349" s="85">
        <v>30</v>
      </c>
      <c r="BN349" s="340"/>
      <c r="BO349" s="340"/>
      <c r="BP349" s="340"/>
      <c r="BQ349" s="340"/>
      <c r="BR349" s="340"/>
      <c r="BS349" s="340"/>
      <c r="BT349" s="340"/>
      <c r="BU349" s="340"/>
      <c r="BV349" s="278"/>
      <c r="BW349" s="279"/>
      <c r="BX349" s="383"/>
      <c r="BY349" s="137"/>
      <c r="BZ349" s="137"/>
      <c r="CA349" s="137"/>
      <c r="CB349" s="361" t="str">
        <f t="shared" si="6"/>
        <v/>
      </c>
      <c r="CC349" s="361" t="str">
        <f t="shared" si="7"/>
        <v/>
      </c>
      <c r="CD349" s="137"/>
      <c r="CE349" s="137"/>
      <c r="CF349" s="137"/>
      <c r="CG349" s="67"/>
      <c r="CH349" s="67"/>
      <c r="CI349" s="67"/>
      <c r="CJ349" s="67"/>
      <c r="CK349" s="6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</row>
    <row r="350" spans="59:143" ht="18.75" x14ac:dyDescent="0.25">
      <c r="BG350" s="137"/>
      <c r="BH350" s="137"/>
      <c r="BI350" s="137"/>
      <c r="BJ350" s="137"/>
      <c r="BK350" s="137"/>
      <c r="BL350" s="85"/>
      <c r="BM350" s="85">
        <v>31</v>
      </c>
      <c r="BN350" s="340"/>
      <c r="BO350" s="340"/>
      <c r="BP350" s="340"/>
      <c r="BQ350" s="340"/>
      <c r="BR350" s="340"/>
      <c r="BS350" s="340"/>
      <c r="BT350" s="340"/>
      <c r="BU350" s="340"/>
      <c r="BV350" s="278"/>
      <c r="BW350" s="279"/>
      <c r="BX350" s="383"/>
      <c r="BY350" s="137"/>
      <c r="BZ350" s="137"/>
      <c r="CA350" s="137"/>
      <c r="CB350" s="361" t="str">
        <f t="shared" si="6"/>
        <v/>
      </c>
      <c r="CC350" s="361" t="str">
        <f t="shared" si="7"/>
        <v/>
      </c>
      <c r="CD350" s="137"/>
      <c r="CE350" s="137"/>
      <c r="CF350" s="137"/>
      <c r="CG350" s="67"/>
      <c r="CH350" s="67"/>
      <c r="CI350" s="67"/>
      <c r="CJ350" s="67"/>
      <c r="CK350" s="6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</row>
    <row r="351" spans="59:143" ht="18.75" x14ac:dyDescent="0.25">
      <c r="BG351" s="137"/>
      <c r="BH351" s="137"/>
      <c r="BI351" s="137"/>
      <c r="BJ351" s="137"/>
      <c r="BK351" s="137"/>
      <c r="BL351" s="85"/>
      <c r="BM351" s="85">
        <v>32</v>
      </c>
      <c r="BN351" s="340"/>
      <c r="BO351" s="340"/>
      <c r="BP351" s="340"/>
      <c r="BQ351" s="340"/>
      <c r="BR351" s="340"/>
      <c r="BS351" s="340"/>
      <c r="BT351" s="340"/>
      <c r="BU351" s="340"/>
      <c r="BV351" s="278"/>
      <c r="BW351" s="279"/>
      <c r="BX351" s="383"/>
      <c r="BY351" s="137"/>
      <c r="BZ351" s="137"/>
      <c r="CA351" s="137"/>
      <c r="CB351" s="361" t="str">
        <f t="shared" si="6"/>
        <v/>
      </c>
      <c r="CC351" s="361" t="str">
        <f t="shared" si="7"/>
        <v/>
      </c>
      <c r="CD351" s="137"/>
      <c r="CE351" s="137"/>
      <c r="CF351" s="137"/>
      <c r="CG351" s="67"/>
      <c r="CH351" s="67"/>
      <c r="CI351" s="67"/>
      <c r="CJ351" s="67"/>
      <c r="CK351" s="6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</row>
    <row r="352" spans="59:143" ht="18.75" x14ac:dyDescent="0.25">
      <c r="BG352" s="137"/>
      <c r="BH352" s="137"/>
      <c r="BI352" s="137"/>
      <c r="BJ352" s="137"/>
      <c r="BK352" s="137"/>
      <c r="BL352" s="85"/>
      <c r="BM352" s="85">
        <v>33</v>
      </c>
      <c r="BN352" s="340"/>
      <c r="BO352" s="340"/>
      <c r="BP352" s="340"/>
      <c r="BQ352" s="340"/>
      <c r="BR352" s="340"/>
      <c r="BS352" s="340"/>
      <c r="BT352" s="340"/>
      <c r="BU352" s="340"/>
      <c r="BV352" s="278"/>
      <c r="BW352" s="279"/>
      <c r="BX352" s="383"/>
      <c r="BY352" s="137"/>
      <c r="BZ352" s="137"/>
      <c r="CA352" s="137"/>
      <c r="CB352" s="361" t="str">
        <f t="shared" si="6"/>
        <v/>
      </c>
      <c r="CC352" s="361" t="str">
        <f t="shared" si="7"/>
        <v/>
      </c>
      <c r="CD352" s="137"/>
      <c r="CE352" s="137"/>
      <c r="CF352" s="137"/>
      <c r="CG352" s="67"/>
      <c r="CH352" s="67"/>
      <c r="CI352" s="67"/>
      <c r="CJ352" s="67"/>
      <c r="CK352" s="6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</row>
    <row r="353" spans="59:143" ht="18.75" x14ac:dyDescent="0.25">
      <c r="BG353" s="137"/>
      <c r="BH353" s="137"/>
      <c r="BI353" s="137"/>
      <c r="BJ353" s="137"/>
      <c r="BK353" s="137"/>
      <c r="BL353" s="85"/>
      <c r="BM353" s="85">
        <v>34</v>
      </c>
      <c r="BN353" s="340"/>
      <c r="BO353" s="340"/>
      <c r="BP353" s="340"/>
      <c r="BQ353" s="340"/>
      <c r="BR353" s="340"/>
      <c r="BS353" s="340"/>
      <c r="BT353" s="340"/>
      <c r="BU353" s="340"/>
      <c r="BV353" s="278"/>
      <c r="BW353" s="279"/>
      <c r="BX353" s="383"/>
      <c r="BY353" s="137"/>
      <c r="BZ353" s="137"/>
      <c r="CA353" s="137"/>
      <c r="CB353" s="361" t="str">
        <f t="shared" si="6"/>
        <v/>
      </c>
      <c r="CC353" s="361" t="str">
        <f t="shared" si="7"/>
        <v/>
      </c>
      <c r="CD353" s="137"/>
      <c r="CE353" s="137"/>
      <c r="CF353" s="137"/>
      <c r="CG353" s="67"/>
      <c r="CH353" s="67"/>
      <c r="CI353" s="67"/>
      <c r="CJ353" s="67"/>
      <c r="CK353" s="6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</row>
    <row r="354" spans="59:143" ht="18.75" x14ac:dyDescent="0.25">
      <c r="BG354" s="137"/>
      <c r="BH354" s="137"/>
      <c r="BI354" s="137"/>
      <c r="BJ354" s="137"/>
      <c r="BK354" s="137"/>
      <c r="BL354" s="85"/>
      <c r="BM354" s="85">
        <v>35</v>
      </c>
      <c r="BN354" s="340"/>
      <c r="BO354" s="340"/>
      <c r="BP354" s="340"/>
      <c r="BQ354" s="340"/>
      <c r="BR354" s="340"/>
      <c r="BS354" s="340"/>
      <c r="BT354" s="340"/>
      <c r="BU354" s="340"/>
      <c r="BV354" s="278"/>
      <c r="BW354" s="279"/>
      <c r="BX354" s="383"/>
      <c r="BY354" s="137"/>
      <c r="BZ354" s="137"/>
      <c r="CA354" s="137"/>
      <c r="CB354" s="361" t="str">
        <f t="shared" si="6"/>
        <v/>
      </c>
      <c r="CC354" s="361" t="str">
        <f t="shared" si="7"/>
        <v/>
      </c>
      <c r="CD354" s="137"/>
      <c r="CE354" s="137"/>
      <c r="CF354" s="137"/>
      <c r="CG354" s="67"/>
      <c r="CH354" s="67"/>
      <c r="CI354" s="67"/>
      <c r="CJ354" s="67"/>
      <c r="CK354" s="6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</row>
    <row r="355" spans="59:143" ht="18.75" x14ac:dyDescent="0.25">
      <c r="BG355" s="137"/>
      <c r="BH355" s="137"/>
      <c r="BI355" s="137"/>
      <c r="BJ355" s="137"/>
      <c r="BK355" s="137"/>
      <c r="BL355" s="85"/>
      <c r="BM355" s="85">
        <v>36</v>
      </c>
      <c r="BN355" s="340"/>
      <c r="BO355" s="340"/>
      <c r="BP355" s="340"/>
      <c r="BQ355" s="340"/>
      <c r="BR355" s="340"/>
      <c r="BS355" s="340"/>
      <c r="BT355" s="340"/>
      <c r="BU355" s="340"/>
      <c r="BV355" s="278"/>
      <c r="BW355" s="279"/>
      <c r="BX355" s="383"/>
      <c r="BY355" s="137"/>
      <c r="BZ355" s="137"/>
      <c r="CA355" s="137"/>
      <c r="CB355" s="361" t="str">
        <f t="shared" si="6"/>
        <v/>
      </c>
      <c r="CC355" s="361" t="str">
        <f t="shared" si="7"/>
        <v/>
      </c>
      <c r="CD355" s="137"/>
      <c r="CE355" s="137"/>
      <c r="CF355" s="137"/>
      <c r="CG355" s="67"/>
      <c r="CH355" s="67"/>
      <c r="CI355" s="67"/>
      <c r="CJ355" s="67"/>
      <c r="CK355" s="6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</row>
    <row r="356" spans="59:143" ht="18.75" x14ac:dyDescent="0.25">
      <c r="BG356" s="137"/>
      <c r="BH356" s="137"/>
      <c r="BI356" s="137"/>
      <c r="BJ356" s="137"/>
      <c r="BK356" s="137"/>
      <c r="BL356" s="85"/>
      <c r="BM356" s="85">
        <v>37</v>
      </c>
      <c r="BN356" s="340"/>
      <c r="BO356" s="340"/>
      <c r="BP356" s="340"/>
      <c r="BQ356" s="340"/>
      <c r="BR356" s="340"/>
      <c r="BS356" s="340"/>
      <c r="BT356" s="340"/>
      <c r="BU356" s="340"/>
      <c r="BV356" s="278"/>
      <c r="BW356" s="279"/>
      <c r="BX356" s="383"/>
      <c r="BY356" s="137"/>
      <c r="BZ356" s="137"/>
      <c r="CA356" s="137"/>
      <c r="CB356" s="361" t="str">
        <f t="shared" si="6"/>
        <v/>
      </c>
      <c r="CC356" s="361" t="str">
        <f t="shared" si="7"/>
        <v/>
      </c>
      <c r="CD356" s="137"/>
      <c r="CE356" s="137"/>
      <c r="CF356" s="137"/>
      <c r="CG356" s="67"/>
      <c r="CH356" s="67"/>
      <c r="CI356" s="67"/>
      <c r="CJ356" s="67"/>
      <c r="CK356" s="6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</row>
    <row r="357" spans="59:143" ht="18.75" x14ac:dyDescent="0.25">
      <c r="BG357" s="137"/>
      <c r="BH357" s="137"/>
      <c r="BI357" s="137"/>
      <c r="BJ357" s="137"/>
      <c r="BK357" s="137"/>
      <c r="BL357" s="85"/>
      <c r="BM357" s="85">
        <v>38</v>
      </c>
      <c r="BN357" s="340"/>
      <c r="BO357" s="340"/>
      <c r="BP357" s="340"/>
      <c r="BQ357" s="340"/>
      <c r="BR357" s="340"/>
      <c r="BS357" s="340"/>
      <c r="BT357" s="340"/>
      <c r="BU357" s="340"/>
      <c r="BV357" s="278"/>
      <c r="BW357" s="279"/>
      <c r="BX357" s="383"/>
      <c r="BY357" s="137"/>
      <c r="BZ357" s="137"/>
      <c r="CA357" s="137"/>
      <c r="CB357" s="361" t="str">
        <f t="shared" si="6"/>
        <v/>
      </c>
      <c r="CC357" s="361" t="str">
        <f t="shared" si="7"/>
        <v/>
      </c>
      <c r="CD357" s="137"/>
      <c r="CE357" s="137"/>
      <c r="CF357" s="137"/>
      <c r="CG357" s="67"/>
      <c r="CH357" s="67"/>
      <c r="CI357" s="67"/>
      <c r="CJ357" s="67"/>
      <c r="CK357" s="6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</row>
    <row r="358" spans="59:143" ht="18.75" x14ac:dyDescent="0.25">
      <c r="BG358" s="137"/>
      <c r="BH358" s="137"/>
      <c r="BI358" s="137"/>
      <c r="BJ358" s="137"/>
      <c r="BK358" s="137"/>
      <c r="BL358" s="85"/>
      <c r="BM358" s="85">
        <v>39</v>
      </c>
      <c r="BN358" s="340"/>
      <c r="BO358" s="340"/>
      <c r="BP358" s="340"/>
      <c r="BQ358" s="340"/>
      <c r="BR358" s="340"/>
      <c r="BS358" s="340"/>
      <c r="BT358" s="340"/>
      <c r="BU358" s="340"/>
      <c r="BV358" s="278"/>
      <c r="BW358" s="279"/>
      <c r="BX358" s="383"/>
      <c r="BY358" s="137"/>
      <c r="BZ358" s="137"/>
      <c r="CA358" s="137"/>
      <c r="CB358" s="361" t="str">
        <f t="shared" si="6"/>
        <v/>
      </c>
      <c r="CC358" s="361" t="str">
        <f t="shared" si="7"/>
        <v/>
      </c>
      <c r="CD358" s="137"/>
      <c r="CE358" s="137"/>
      <c r="CF358" s="137"/>
      <c r="CG358" s="67"/>
      <c r="CH358" s="67"/>
      <c r="CI358" s="67"/>
      <c r="CJ358" s="67"/>
      <c r="CK358" s="6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</row>
    <row r="359" spans="59:143" ht="18.75" x14ac:dyDescent="0.25">
      <c r="BG359" s="137"/>
      <c r="BH359" s="137"/>
      <c r="BI359" s="137"/>
      <c r="BJ359" s="137"/>
      <c r="BK359" s="137"/>
      <c r="BL359" s="85"/>
      <c r="BM359" s="85">
        <v>40</v>
      </c>
      <c r="BN359" s="340"/>
      <c r="BO359" s="340"/>
      <c r="BP359" s="340"/>
      <c r="BQ359" s="340"/>
      <c r="BR359" s="340"/>
      <c r="BS359" s="340"/>
      <c r="BT359" s="340"/>
      <c r="BU359" s="340"/>
      <c r="BV359" s="278"/>
      <c r="BW359" s="279"/>
      <c r="BX359" s="383"/>
      <c r="BY359" s="137"/>
      <c r="BZ359" s="137"/>
      <c r="CA359" s="137"/>
      <c r="CB359" s="361" t="str">
        <f t="shared" si="6"/>
        <v/>
      </c>
      <c r="CC359" s="361" t="str">
        <f t="shared" si="7"/>
        <v/>
      </c>
      <c r="CD359" s="137"/>
      <c r="CE359" s="137"/>
      <c r="CF359" s="137"/>
      <c r="CG359" s="67"/>
      <c r="CH359" s="67"/>
      <c r="CI359" s="67"/>
      <c r="CJ359" s="67"/>
      <c r="CK359" s="6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</row>
    <row r="360" spans="59:143" ht="18.75" x14ac:dyDescent="0.25">
      <c r="BG360" s="137"/>
      <c r="BH360" s="137"/>
      <c r="BI360" s="137"/>
      <c r="BJ360" s="137"/>
      <c r="BK360" s="137"/>
      <c r="BL360" s="85"/>
      <c r="BM360" s="85">
        <v>41</v>
      </c>
      <c r="BN360" s="340"/>
      <c r="BO360" s="340"/>
      <c r="BP360" s="340"/>
      <c r="BQ360" s="340"/>
      <c r="BR360" s="340"/>
      <c r="BS360" s="340"/>
      <c r="BT360" s="340"/>
      <c r="BU360" s="340"/>
      <c r="BV360" s="278"/>
      <c r="BW360" s="279"/>
      <c r="BX360" s="383"/>
      <c r="BY360" s="137"/>
      <c r="BZ360" s="137"/>
      <c r="CA360" s="137"/>
      <c r="CB360" s="361" t="str">
        <f t="shared" si="6"/>
        <v/>
      </c>
      <c r="CC360" s="361" t="str">
        <f t="shared" si="7"/>
        <v/>
      </c>
      <c r="CD360" s="137"/>
      <c r="CE360" s="137"/>
      <c r="CF360" s="137"/>
      <c r="CG360" s="67"/>
      <c r="CH360" s="67"/>
      <c r="CI360" s="67"/>
      <c r="CJ360" s="67"/>
      <c r="CK360" s="6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</row>
    <row r="361" spans="59:143" ht="18.75" x14ac:dyDescent="0.25">
      <c r="BG361" s="137"/>
      <c r="BH361" s="137"/>
      <c r="BI361" s="137"/>
      <c r="BJ361" s="137"/>
      <c r="BK361" s="137"/>
      <c r="BL361" s="85"/>
      <c r="BM361" s="85">
        <v>42</v>
      </c>
      <c r="BN361" s="340"/>
      <c r="BO361" s="340"/>
      <c r="BP361" s="340"/>
      <c r="BQ361" s="340"/>
      <c r="BR361" s="340"/>
      <c r="BS361" s="340"/>
      <c r="BT361" s="340"/>
      <c r="BU361" s="340"/>
      <c r="BV361" s="278"/>
      <c r="BW361" s="279"/>
      <c r="BX361" s="383"/>
      <c r="BY361" s="137"/>
      <c r="BZ361" s="137"/>
      <c r="CA361" s="137"/>
      <c r="CB361" s="361" t="str">
        <f t="shared" si="6"/>
        <v/>
      </c>
      <c r="CC361" s="361" t="str">
        <f t="shared" si="7"/>
        <v/>
      </c>
      <c r="CD361" s="137"/>
      <c r="CE361" s="137"/>
      <c r="CF361" s="137"/>
      <c r="CG361" s="67"/>
      <c r="CH361" s="67"/>
      <c r="CI361" s="67"/>
      <c r="CJ361" s="67"/>
      <c r="CK361" s="6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</row>
    <row r="362" spans="59:143" ht="18.75" x14ac:dyDescent="0.25">
      <c r="BG362" s="137"/>
      <c r="BH362" s="137"/>
      <c r="BI362" s="137"/>
      <c r="BJ362" s="137"/>
      <c r="BK362" s="137"/>
      <c r="BL362" s="85"/>
      <c r="BM362" s="85">
        <v>43</v>
      </c>
      <c r="BN362" s="340"/>
      <c r="BO362" s="340"/>
      <c r="BP362" s="340"/>
      <c r="BQ362" s="340"/>
      <c r="BR362" s="340"/>
      <c r="BS362" s="340"/>
      <c r="BT362" s="340"/>
      <c r="BU362" s="340"/>
      <c r="BV362" s="278"/>
      <c r="BW362" s="279"/>
      <c r="BX362" s="383"/>
      <c r="BY362" s="137"/>
      <c r="BZ362" s="137"/>
      <c r="CA362" s="137"/>
      <c r="CB362" s="361" t="str">
        <f t="shared" si="6"/>
        <v/>
      </c>
      <c r="CC362" s="361" t="str">
        <f t="shared" si="7"/>
        <v/>
      </c>
      <c r="CD362" s="137"/>
      <c r="CE362" s="137"/>
      <c r="CF362" s="137"/>
      <c r="CG362" s="67"/>
      <c r="CH362" s="67"/>
      <c r="CI362" s="67"/>
      <c r="CJ362" s="67"/>
      <c r="CK362" s="67"/>
      <c r="CL362" s="137"/>
      <c r="CM362" s="137"/>
      <c r="CN362" s="137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3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</row>
    <row r="363" spans="59:143" ht="18.75" x14ac:dyDescent="0.25">
      <c r="BG363" s="137"/>
      <c r="BH363" s="137"/>
      <c r="BI363" s="137"/>
      <c r="BJ363" s="137"/>
      <c r="BK363" s="137"/>
      <c r="BL363" s="85"/>
      <c r="BM363" s="85">
        <v>44</v>
      </c>
      <c r="BN363" s="340"/>
      <c r="BO363" s="340"/>
      <c r="BP363" s="340"/>
      <c r="BQ363" s="340"/>
      <c r="BR363" s="340"/>
      <c r="BS363" s="340"/>
      <c r="BT363" s="340"/>
      <c r="BU363" s="340"/>
      <c r="BV363" s="278"/>
      <c r="BW363" s="279"/>
      <c r="BX363" s="383"/>
      <c r="BY363" s="137"/>
      <c r="BZ363" s="137"/>
      <c r="CA363" s="137"/>
      <c r="CB363" s="361" t="str">
        <f t="shared" si="6"/>
        <v/>
      </c>
      <c r="CC363" s="361" t="str">
        <f t="shared" si="7"/>
        <v/>
      </c>
      <c r="CD363" s="137"/>
      <c r="CE363" s="137"/>
      <c r="CF363" s="137"/>
      <c r="CG363" s="67"/>
      <c r="CH363" s="67"/>
      <c r="CI363" s="67"/>
      <c r="CJ363" s="67"/>
      <c r="CK363" s="6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</row>
    <row r="364" spans="59:143" ht="18.75" x14ac:dyDescent="0.25">
      <c r="BG364" s="137"/>
      <c r="BH364" s="137"/>
      <c r="BI364" s="137"/>
      <c r="BJ364" s="137"/>
      <c r="BK364" s="137"/>
      <c r="BL364" s="85"/>
      <c r="BM364" s="85">
        <v>45</v>
      </c>
      <c r="BN364" s="340"/>
      <c r="BO364" s="340"/>
      <c r="BP364" s="340"/>
      <c r="BQ364" s="340"/>
      <c r="BR364" s="340"/>
      <c r="BS364" s="340"/>
      <c r="BT364" s="340"/>
      <c r="BU364" s="340"/>
      <c r="BV364" s="278"/>
      <c r="BW364" s="279"/>
      <c r="BX364" s="383"/>
      <c r="BY364" s="137"/>
      <c r="BZ364" s="137"/>
      <c r="CA364" s="137"/>
      <c r="CB364" s="361" t="str">
        <f t="shared" si="6"/>
        <v/>
      </c>
      <c r="CC364" s="361" t="str">
        <f t="shared" si="7"/>
        <v/>
      </c>
      <c r="CD364" s="137"/>
      <c r="CE364" s="137"/>
      <c r="CF364" s="137"/>
      <c r="CG364" s="67"/>
      <c r="CH364" s="67"/>
      <c r="CI364" s="67"/>
      <c r="CJ364" s="67"/>
      <c r="CK364" s="67"/>
      <c r="CL364" s="137"/>
      <c r="CM364" s="137"/>
      <c r="CN364" s="137"/>
      <c r="CO364" s="137"/>
      <c r="CP364" s="137"/>
      <c r="CQ364" s="137"/>
      <c r="CR364" s="137"/>
      <c r="CS364" s="137"/>
      <c r="CT364" s="137"/>
      <c r="CU364" s="137"/>
      <c r="CV364" s="137"/>
      <c r="CW364" s="137"/>
      <c r="CX364" s="13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</row>
    <row r="365" spans="59:143" ht="18.75" x14ac:dyDescent="0.25">
      <c r="BG365" s="137"/>
      <c r="BH365" s="137"/>
      <c r="BI365" s="137"/>
      <c r="BJ365" s="137"/>
      <c r="BK365" s="137"/>
      <c r="BL365" s="85"/>
      <c r="BM365" s="85">
        <v>46</v>
      </c>
      <c r="BN365" s="340"/>
      <c r="BO365" s="340"/>
      <c r="BP365" s="340"/>
      <c r="BQ365" s="340"/>
      <c r="BR365" s="340"/>
      <c r="BS365" s="340"/>
      <c r="BT365" s="340"/>
      <c r="BU365" s="340"/>
      <c r="BV365" s="278"/>
      <c r="BW365" s="279"/>
      <c r="BX365" s="383"/>
      <c r="BY365" s="137"/>
      <c r="BZ365" s="137"/>
      <c r="CA365" s="137"/>
      <c r="CB365" s="361" t="str">
        <f t="shared" si="6"/>
        <v/>
      </c>
      <c r="CC365" s="361" t="str">
        <f t="shared" si="7"/>
        <v/>
      </c>
      <c r="CD365" s="137"/>
      <c r="CE365" s="137"/>
      <c r="CF365" s="137"/>
      <c r="CG365" s="67"/>
      <c r="CH365" s="67"/>
      <c r="CI365" s="67"/>
      <c r="CJ365" s="67"/>
      <c r="CK365" s="67"/>
      <c r="CL365" s="137"/>
      <c r="CM365" s="137"/>
      <c r="CN365" s="137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3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</row>
    <row r="366" spans="59:143" ht="18.75" x14ac:dyDescent="0.25">
      <c r="BG366" s="137"/>
      <c r="BH366" s="137"/>
      <c r="BI366" s="137"/>
      <c r="BJ366" s="137"/>
      <c r="BK366" s="137"/>
      <c r="BL366" s="85"/>
      <c r="BM366" s="85">
        <v>47</v>
      </c>
      <c r="BN366" s="340"/>
      <c r="BO366" s="340"/>
      <c r="BP366" s="340"/>
      <c r="BQ366" s="340"/>
      <c r="BR366" s="340"/>
      <c r="BS366" s="340"/>
      <c r="BT366" s="340"/>
      <c r="BU366" s="340"/>
      <c r="BV366" s="278"/>
      <c r="BW366" s="279"/>
      <c r="BX366" s="383"/>
      <c r="BY366" s="137"/>
      <c r="BZ366" s="137"/>
      <c r="CA366" s="137"/>
      <c r="CB366" s="361" t="str">
        <f t="shared" si="6"/>
        <v/>
      </c>
      <c r="CC366" s="361" t="str">
        <f t="shared" si="7"/>
        <v/>
      </c>
      <c r="CD366" s="137"/>
      <c r="CE366" s="137"/>
      <c r="CF366" s="137"/>
      <c r="CG366" s="67"/>
      <c r="CH366" s="67"/>
      <c r="CI366" s="67"/>
      <c r="CJ366" s="67"/>
      <c r="CK366" s="6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</row>
    <row r="367" spans="59:143" ht="18.75" x14ac:dyDescent="0.25">
      <c r="BG367" s="137"/>
      <c r="BH367" s="137"/>
      <c r="BI367" s="137"/>
      <c r="BJ367" s="137"/>
      <c r="BK367" s="137"/>
      <c r="BL367" s="85"/>
      <c r="BM367" s="85">
        <v>48</v>
      </c>
      <c r="BN367" s="340"/>
      <c r="BO367" s="340"/>
      <c r="BP367" s="340"/>
      <c r="BQ367" s="340"/>
      <c r="BR367" s="340"/>
      <c r="BS367" s="340"/>
      <c r="BT367" s="340"/>
      <c r="BU367" s="340"/>
      <c r="BV367" s="278"/>
      <c r="BW367" s="279"/>
      <c r="BX367" s="383"/>
      <c r="BY367" s="137"/>
      <c r="BZ367" s="137"/>
      <c r="CA367" s="137"/>
      <c r="CB367" s="361" t="str">
        <f t="shared" si="6"/>
        <v/>
      </c>
      <c r="CC367" s="361" t="str">
        <f t="shared" si="7"/>
        <v/>
      </c>
      <c r="CD367" s="137"/>
      <c r="CE367" s="137"/>
      <c r="CF367" s="137"/>
      <c r="CG367" s="67"/>
      <c r="CH367" s="67"/>
      <c r="CI367" s="67"/>
      <c r="CJ367" s="67"/>
      <c r="CK367" s="6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</row>
    <row r="368" spans="59:143" ht="18.75" x14ac:dyDescent="0.25">
      <c r="BG368" s="137"/>
      <c r="BH368" s="137"/>
      <c r="BI368" s="137"/>
      <c r="BJ368" s="137"/>
      <c r="BK368" s="137"/>
      <c r="BL368" s="85"/>
      <c r="BM368" s="85">
        <v>49</v>
      </c>
      <c r="BN368" s="340"/>
      <c r="BO368" s="340"/>
      <c r="BP368" s="340"/>
      <c r="BQ368" s="340"/>
      <c r="BR368" s="340"/>
      <c r="BS368" s="340"/>
      <c r="BT368" s="340"/>
      <c r="BU368" s="340"/>
      <c r="BV368" s="278"/>
      <c r="BW368" s="279"/>
      <c r="BX368" s="383"/>
      <c r="BY368" s="137"/>
      <c r="BZ368" s="137"/>
      <c r="CA368" s="137"/>
      <c r="CB368" s="361" t="str">
        <f t="shared" si="6"/>
        <v/>
      </c>
      <c r="CC368" s="361" t="str">
        <f t="shared" si="7"/>
        <v/>
      </c>
      <c r="CD368" s="137"/>
      <c r="CE368" s="137"/>
      <c r="CF368" s="137"/>
      <c r="CG368" s="67"/>
      <c r="CH368" s="67"/>
      <c r="CI368" s="67"/>
      <c r="CJ368" s="67"/>
      <c r="CK368" s="6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</row>
    <row r="369" spans="59:143" ht="18.75" x14ac:dyDescent="0.25">
      <c r="BG369" s="137"/>
      <c r="BH369" s="137"/>
      <c r="BI369" s="137"/>
      <c r="BJ369" s="137"/>
      <c r="BK369" s="137"/>
      <c r="BL369" s="85"/>
      <c r="BM369" s="85">
        <v>50</v>
      </c>
      <c r="BN369" s="340"/>
      <c r="BO369" s="340"/>
      <c r="BP369" s="340"/>
      <c r="BQ369" s="340"/>
      <c r="BR369" s="340"/>
      <c r="BS369" s="340"/>
      <c r="BT369" s="340"/>
      <c r="BU369" s="340"/>
      <c r="BV369" s="278"/>
      <c r="BW369" s="279"/>
      <c r="BX369" s="383"/>
      <c r="BY369" s="137"/>
      <c r="BZ369" s="137"/>
      <c r="CA369" s="137"/>
      <c r="CB369" s="361" t="str">
        <f t="shared" si="6"/>
        <v/>
      </c>
      <c r="CC369" s="361" t="str">
        <f t="shared" si="7"/>
        <v/>
      </c>
      <c r="CD369" s="137"/>
      <c r="CE369" s="137"/>
      <c r="CF369" s="137"/>
      <c r="CG369" s="67"/>
      <c r="CH369" s="67"/>
      <c r="CI369" s="67"/>
      <c r="CJ369" s="67"/>
      <c r="CK369" s="6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</row>
    <row r="370" spans="59:143" ht="18.75" x14ac:dyDescent="0.25">
      <c r="BG370" s="137"/>
      <c r="BH370" s="137"/>
      <c r="BI370" s="137"/>
      <c r="BJ370" s="137"/>
      <c r="BK370" s="137"/>
      <c r="BL370" s="85"/>
      <c r="BM370" s="85">
        <v>51</v>
      </c>
      <c r="BN370" s="340"/>
      <c r="BO370" s="340"/>
      <c r="BP370" s="340"/>
      <c r="BQ370" s="340"/>
      <c r="BR370" s="340"/>
      <c r="BS370" s="340"/>
      <c r="BT370" s="340"/>
      <c r="BU370" s="340"/>
      <c r="BV370" s="278"/>
      <c r="BW370" s="279"/>
      <c r="BX370" s="383"/>
      <c r="BY370" s="137"/>
      <c r="BZ370" s="137"/>
      <c r="CA370" s="137"/>
      <c r="CB370" s="361" t="str">
        <f t="shared" si="6"/>
        <v/>
      </c>
      <c r="CC370" s="361" t="str">
        <f t="shared" si="7"/>
        <v/>
      </c>
      <c r="CD370" s="137"/>
      <c r="CE370" s="137"/>
      <c r="CF370" s="137"/>
      <c r="CG370" s="67"/>
      <c r="CH370" s="67"/>
      <c r="CI370" s="67"/>
      <c r="CJ370" s="67"/>
      <c r="CK370" s="6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</row>
    <row r="371" spans="59:143" ht="18.75" x14ac:dyDescent="0.25">
      <c r="BG371" s="137"/>
      <c r="BH371" s="137"/>
      <c r="BI371" s="137"/>
      <c r="BJ371" s="137"/>
      <c r="BK371" s="137"/>
      <c r="BL371" s="85"/>
      <c r="BM371" s="85">
        <v>52</v>
      </c>
      <c r="BN371" s="340"/>
      <c r="BO371" s="340"/>
      <c r="BP371" s="340"/>
      <c r="BQ371" s="340"/>
      <c r="BR371" s="340"/>
      <c r="BS371" s="340"/>
      <c r="BT371" s="340"/>
      <c r="BU371" s="340"/>
      <c r="BV371" s="278"/>
      <c r="BW371" s="279"/>
      <c r="BX371" s="383"/>
      <c r="BY371" s="137"/>
      <c r="BZ371" s="137"/>
      <c r="CA371" s="137"/>
      <c r="CB371" s="361" t="str">
        <f t="shared" si="6"/>
        <v/>
      </c>
      <c r="CC371" s="361" t="str">
        <f t="shared" si="7"/>
        <v/>
      </c>
      <c r="CD371" s="137"/>
      <c r="CE371" s="137"/>
      <c r="CF371" s="137"/>
      <c r="CG371" s="67"/>
      <c r="CH371" s="67"/>
      <c r="CI371" s="67"/>
      <c r="CJ371" s="67"/>
      <c r="CK371" s="6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</row>
    <row r="372" spans="59:143" ht="18.75" x14ac:dyDescent="0.25">
      <c r="BG372" s="137"/>
      <c r="BH372" s="137"/>
      <c r="BI372" s="137"/>
      <c r="BJ372" s="137"/>
      <c r="BK372" s="137"/>
      <c r="BL372" s="85"/>
      <c r="BM372" s="85">
        <v>53</v>
      </c>
      <c r="BN372" s="340"/>
      <c r="BO372" s="340"/>
      <c r="BP372" s="340"/>
      <c r="BQ372" s="340"/>
      <c r="BR372" s="340"/>
      <c r="BS372" s="340"/>
      <c r="BT372" s="340"/>
      <c r="BU372" s="340"/>
      <c r="BV372" s="278"/>
      <c r="BW372" s="279"/>
      <c r="BX372" s="383"/>
      <c r="BY372" s="137"/>
      <c r="BZ372" s="137"/>
      <c r="CA372" s="137"/>
      <c r="CB372" s="361" t="str">
        <f t="shared" si="6"/>
        <v/>
      </c>
      <c r="CC372" s="361" t="str">
        <f t="shared" si="7"/>
        <v/>
      </c>
      <c r="CD372" s="137"/>
      <c r="CE372" s="137"/>
      <c r="CF372" s="137"/>
      <c r="CG372" s="67"/>
      <c r="CH372" s="67"/>
      <c r="CI372" s="67"/>
      <c r="CJ372" s="67"/>
      <c r="CK372" s="6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</row>
    <row r="373" spans="59:143" ht="18.75" x14ac:dyDescent="0.25">
      <c r="BG373" s="137"/>
      <c r="BH373" s="137"/>
      <c r="BI373" s="137"/>
      <c r="BJ373" s="137"/>
      <c r="BK373" s="137"/>
      <c r="BL373" s="85"/>
      <c r="BM373" s="85">
        <v>54</v>
      </c>
      <c r="BN373" s="340"/>
      <c r="BO373" s="340"/>
      <c r="BP373" s="340"/>
      <c r="BQ373" s="340"/>
      <c r="BR373" s="340"/>
      <c r="BS373" s="340"/>
      <c r="BT373" s="340"/>
      <c r="BU373" s="340"/>
      <c r="BV373" s="278"/>
      <c r="BW373" s="279"/>
      <c r="BX373" s="383"/>
      <c r="BY373" s="137"/>
      <c r="BZ373" s="137"/>
      <c r="CA373" s="137"/>
      <c r="CB373" s="361" t="str">
        <f t="shared" si="6"/>
        <v/>
      </c>
      <c r="CC373" s="361" t="str">
        <f t="shared" si="7"/>
        <v/>
      </c>
      <c r="CD373" s="137"/>
      <c r="CE373" s="137"/>
      <c r="CF373" s="137"/>
      <c r="CG373" s="67"/>
      <c r="CH373" s="67"/>
      <c r="CI373" s="67"/>
      <c r="CJ373" s="67"/>
      <c r="CK373" s="6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</row>
    <row r="374" spans="59:143" ht="18.75" x14ac:dyDescent="0.25">
      <c r="BG374" s="137"/>
      <c r="BH374" s="137"/>
      <c r="BI374" s="137"/>
      <c r="BJ374" s="137"/>
      <c r="BK374" s="137"/>
      <c r="BL374" s="85"/>
      <c r="BM374" s="85">
        <v>55</v>
      </c>
      <c r="BN374" s="340"/>
      <c r="BO374" s="340"/>
      <c r="BP374" s="340"/>
      <c r="BQ374" s="340"/>
      <c r="BR374" s="340"/>
      <c r="BS374" s="340"/>
      <c r="BT374" s="340"/>
      <c r="BU374" s="340"/>
      <c r="BV374" s="278"/>
      <c r="BW374" s="279"/>
      <c r="BX374" s="383"/>
      <c r="BY374" s="137"/>
      <c r="BZ374" s="137"/>
      <c r="CA374" s="137"/>
      <c r="CB374" s="361" t="str">
        <f t="shared" si="6"/>
        <v/>
      </c>
      <c r="CC374" s="361" t="str">
        <f t="shared" si="7"/>
        <v/>
      </c>
      <c r="CD374" s="137"/>
      <c r="CE374" s="137"/>
      <c r="CF374" s="137"/>
      <c r="CG374" s="67"/>
      <c r="CH374" s="67"/>
      <c r="CI374" s="67"/>
      <c r="CJ374" s="67"/>
      <c r="CK374" s="6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</row>
    <row r="375" spans="59:143" ht="18.75" x14ac:dyDescent="0.25">
      <c r="BG375" s="137"/>
      <c r="BH375" s="137"/>
      <c r="BI375" s="137"/>
      <c r="BJ375" s="137"/>
      <c r="BK375" s="137"/>
      <c r="BL375" s="85"/>
      <c r="BM375" s="85">
        <v>56</v>
      </c>
      <c r="BN375" s="340"/>
      <c r="BO375" s="340"/>
      <c r="BP375" s="340"/>
      <c r="BQ375" s="340"/>
      <c r="BR375" s="340"/>
      <c r="BS375" s="340"/>
      <c r="BT375" s="340"/>
      <c r="BU375" s="340"/>
      <c r="BV375" s="278"/>
      <c r="BW375" s="279"/>
      <c r="BX375" s="383"/>
      <c r="BY375" s="137"/>
      <c r="BZ375" s="137"/>
      <c r="CA375" s="137"/>
      <c r="CB375" s="361" t="str">
        <f t="shared" si="6"/>
        <v/>
      </c>
      <c r="CC375" s="361" t="str">
        <f t="shared" si="7"/>
        <v/>
      </c>
      <c r="CD375" s="137"/>
      <c r="CE375" s="137"/>
      <c r="CF375" s="137"/>
      <c r="CG375" s="67"/>
      <c r="CH375" s="67"/>
      <c r="CI375" s="67"/>
      <c r="CJ375" s="67"/>
      <c r="CK375" s="6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</row>
    <row r="376" spans="59:143" ht="18.75" x14ac:dyDescent="0.25">
      <c r="BG376" s="137"/>
      <c r="BH376" s="137"/>
      <c r="BI376" s="137"/>
      <c r="BJ376" s="137"/>
      <c r="BK376" s="137"/>
      <c r="BL376" s="85"/>
      <c r="BM376" s="85">
        <v>57</v>
      </c>
      <c r="BN376" s="340"/>
      <c r="BO376" s="340"/>
      <c r="BP376" s="340"/>
      <c r="BQ376" s="340"/>
      <c r="BR376" s="340"/>
      <c r="BS376" s="340"/>
      <c r="BT376" s="340"/>
      <c r="BU376" s="340"/>
      <c r="BV376" s="278"/>
      <c r="BW376" s="279"/>
      <c r="BX376" s="383"/>
      <c r="BY376" s="137"/>
      <c r="BZ376" s="137"/>
      <c r="CA376" s="137"/>
      <c r="CB376" s="361" t="str">
        <f t="shared" si="6"/>
        <v/>
      </c>
      <c r="CC376" s="361" t="str">
        <f t="shared" si="7"/>
        <v/>
      </c>
      <c r="CD376" s="137"/>
      <c r="CE376" s="137"/>
      <c r="CF376" s="137"/>
      <c r="CG376" s="67"/>
      <c r="CH376" s="67"/>
      <c r="CI376" s="67"/>
      <c r="CJ376" s="67"/>
      <c r="CK376" s="6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</row>
    <row r="377" spans="59:143" ht="18.75" x14ac:dyDescent="0.25">
      <c r="BG377" s="137"/>
      <c r="BH377" s="137"/>
      <c r="BI377" s="137"/>
      <c r="BJ377" s="137"/>
      <c r="BK377" s="137"/>
      <c r="BL377" s="85"/>
      <c r="BM377" s="85">
        <v>58</v>
      </c>
      <c r="BN377" s="340"/>
      <c r="BO377" s="340"/>
      <c r="BP377" s="340"/>
      <c r="BQ377" s="340"/>
      <c r="BR377" s="340"/>
      <c r="BS377" s="340"/>
      <c r="BT377" s="340"/>
      <c r="BU377" s="340"/>
      <c r="BV377" s="278"/>
      <c r="BW377" s="279"/>
      <c r="BX377" s="383"/>
      <c r="BY377" s="137"/>
      <c r="BZ377" s="137"/>
      <c r="CA377" s="137"/>
      <c r="CB377" s="361" t="str">
        <f t="shared" si="6"/>
        <v/>
      </c>
      <c r="CC377" s="361" t="str">
        <f t="shared" si="7"/>
        <v/>
      </c>
      <c r="CD377" s="137"/>
      <c r="CE377" s="137"/>
      <c r="CF377" s="137"/>
      <c r="CG377" s="67"/>
      <c r="CH377" s="67"/>
      <c r="CI377" s="67"/>
      <c r="CJ377" s="67"/>
      <c r="CK377" s="6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</row>
    <row r="378" spans="59:143" ht="18.75" x14ac:dyDescent="0.25">
      <c r="BG378" s="137"/>
      <c r="BH378" s="137"/>
      <c r="BI378" s="137"/>
      <c r="BJ378" s="137"/>
      <c r="BK378" s="137"/>
      <c r="BL378" s="85"/>
      <c r="BM378" s="85">
        <v>59</v>
      </c>
      <c r="BN378" s="340"/>
      <c r="BO378" s="340"/>
      <c r="BP378" s="340"/>
      <c r="BQ378" s="340"/>
      <c r="BR378" s="340"/>
      <c r="BS378" s="340"/>
      <c r="BT378" s="340"/>
      <c r="BU378" s="340"/>
      <c r="BV378" s="278"/>
      <c r="BW378" s="279"/>
      <c r="BX378" s="383"/>
      <c r="BY378" s="137"/>
      <c r="BZ378" s="137"/>
      <c r="CA378" s="137"/>
      <c r="CB378" s="361" t="str">
        <f t="shared" si="6"/>
        <v/>
      </c>
      <c r="CC378" s="361" t="str">
        <f t="shared" si="7"/>
        <v/>
      </c>
      <c r="CD378" s="137"/>
      <c r="CE378" s="137"/>
      <c r="CF378" s="137"/>
      <c r="CG378" s="67"/>
      <c r="CH378" s="67"/>
      <c r="CI378" s="67"/>
      <c r="CJ378" s="67"/>
      <c r="CK378" s="6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</row>
    <row r="379" spans="59:143" ht="18.75" x14ac:dyDescent="0.25">
      <c r="BG379" s="137"/>
      <c r="BH379" s="137"/>
      <c r="BI379" s="137"/>
      <c r="BJ379" s="137"/>
      <c r="BK379" s="137"/>
      <c r="BL379" s="85"/>
      <c r="BM379" s="85">
        <v>60</v>
      </c>
      <c r="BN379" s="340"/>
      <c r="BO379" s="340"/>
      <c r="BP379" s="340"/>
      <c r="BQ379" s="340"/>
      <c r="BR379" s="340"/>
      <c r="BS379" s="340"/>
      <c r="BT379" s="340"/>
      <c r="BU379" s="340"/>
      <c r="BV379" s="278"/>
      <c r="BW379" s="279"/>
      <c r="BX379" s="383"/>
      <c r="BY379" s="137"/>
      <c r="BZ379" s="137"/>
      <c r="CA379" s="137"/>
      <c r="CB379" s="361" t="str">
        <f t="shared" si="6"/>
        <v/>
      </c>
      <c r="CC379" s="361" t="str">
        <f t="shared" si="7"/>
        <v/>
      </c>
      <c r="CD379" s="137"/>
      <c r="CE379" s="137"/>
      <c r="CF379" s="137"/>
      <c r="CG379" s="67"/>
      <c r="CH379" s="67"/>
      <c r="CI379" s="67"/>
      <c r="CJ379" s="67"/>
      <c r="CK379" s="6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</row>
    <row r="380" spans="59:143" ht="18.75" x14ac:dyDescent="0.25">
      <c r="BG380" s="137"/>
      <c r="BH380" s="137"/>
      <c r="BI380" s="137"/>
      <c r="BJ380" s="137"/>
      <c r="BK380" s="137"/>
      <c r="BL380" s="85"/>
      <c r="BM380" s="85">
        <v>61</v>
      </c>
      <c r="BN380" s="340"/>
      <c r="BO380" s="340"/>
      <c r="BP380" s="340"/>
      <c r="BQ380" s="340"/>
      <c r="BR380" s="340"/>
      <c r="BS380" s="340"/>
      <c r="BT380" s="340"/>
      <c r="BU380" s="340"/>
      <c r="BV380" s="278"/>
      <c r="BW380" s="279"/>
      <c r="BX380" s="383"/>
      <c r="BY380" s="137"/>
      <c r="BZ380" s="137"/>
      <c r="CA380" s="137"/>
      <c r="CB380" s="361" t="str">
        <f t="shared" si="6"/>
        <v/>
      </c>
      <c r="CC380" s="361" t="str">
        <f t="shared" si="7"/>
        <v/>
      </c>
      <c r="CD380" s="137"/>
      <c r="CE380" s="137"/>
      <c r="CF380" s="137"/>
      <c r="CG380" s="67"/>
      <c r="CH380" s="67"/>
      <c r="CI380" s="67"/>
      <c r="CJ380" s="67"/>
      <c r="CK380" s="6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</row>
    <row r="381" spans="59:143" ht="18.75" x14ac:dyDescent="0.25">
      <c r="BG381" s="137"/>
      <c r="BH381" s="137"/>
      <c r="BI381" s="137"/>
      <c r="BJ381" s="137"/>
      <c r="BK381" s="137"/>
      <c r="BL381" s="85"/>
      <c r="BM381" s="85">
        <v>62</v>
      </c>
      <c r="BN381" s="340"/>
      <c r="BO381" s="340"/>
      <c r="BP381" s="340"/>
      <c r="BQ381" s="340"/>
      <c r="BR381" s="340"/>
      <c r="BS381" s="340"/>
      <c r="BT381" s="340"/>
      <c r="BU381" s="340"/>
      <c r="BV381" s="278"/>
      <c r="BW381" s="279"/>
      <c r="BX381" s="383"/>
      <c r="BY381" s="137"/>
      <c r="BZ381" s="137"/>
      <c r="CA381" s="137"/>
      <c r="CB381" s="361" t="str">
        <f t="shared" si="6"/>
        <v/>
      </c>
      <c r="CC381" s="361" t="str">
        <f t="shared" si="7"/>
        <v/>
      </c>
      <c r="CD381" s="137"/>
      <c r="CE381" s="137"/>
      <c r="CF381" s="137"/>
      <c r="CG381" s="67"/>
      <c r="CH381" s="67"/>
      <c r="CI381" s="67"/>
      <c r="CJ381" s="67"/>
      <c r="CK381" s="6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</row>
    <row r="382" spans="59:143" ht="18.75" x14ac:dyDescent="0.25">
      <c r="BG382" s="137"/>
      <c r="BH382" s="137"/>
      <c r="BI382" s="137"/>
      <c r="BJ382" s="137"/>
      <c r="BK382" s="137"/>
      <c r="BL382" s="85"/>
      <c r="BM382" s="85">
        <v>63</v>
      </c>
      <c r="BN382" s="340"/>
      <c r="BO382" s="340"/>
      <c r="BP382" s="340"/>
      <c r="BQ382" s="340"/>
      <c r="BR382" s="340"/>
      <c r="BS382" s="340"/>
      <c r="BT382" s="340"/>
      <c r="BU382" s="340"/>
      <c r="BV382" s="278"/>
      <c r="BW382" s="279"/>
      <c r="BX382" s="383"/>
      <c r="BY382" s="137"/>
      <c r="BZ382" s="137"/>
      <c r="CA382" s="137"/>
      <c r="CB382" s="361" t="str">
        <f t="shared" si="6"/>
        <v/>
      </c>
      <c r="CC382" s="361" t="str">
        <f t="shared" si="7"/>
        <v/>
      </c>
      <c r="CD382" s="137"/>
      <c r="CE382" s="137"/>
      <c r="CF382" s="137"/>
      <c r="CG382" s="67"/>
      <c r="CH382" s="67"/>
      <c r="CI382" s="67"/>
      <c r="CJ382" s="67"/>
      <c r="CK382" s="6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</row>
    <row r="383" spans="59:143" ht="18.75" x14ac:dyDescent="0.25">
      <c r="BG383" s="137"/>
      <c r="BH383" s="137"/>
      <c r="BI383" s="137"/>
      <c r="BJ383" s="137"/>
      <c r="BK383" s="137"/>
      <c r="BL383" s="85"/>
      <c r="BM383" s="85">
        <v>64</v>
      </c>
      <c r="BN383" s="340"/>
      <c r="BO383" s="340"/>
      <c r="BP383" s="340"/>
      <c r="BQ383" s="340"/>
      <c r="BR383" s="340"/>
      <c r="BS383" s="340"/>
      <c r="BT383" s="340"/>
      <c r="BU383" s="340"/>
      <c r="BV383" s="278"/>
      <c r="BW383" s="279"/>
      <c r="BX383" s="383"/>
      <c r="BY383" s="137"/>
      <c r="BZ383" s="137"/>
      <c r="CA383" s="137"/>
      <c r="CB383" s="361" t="str">
        <f t="shared" si="6"/>
        <v/>
      </c>
      <c r="CC383" s="361" t="str">
        <f t="shared" si="7"/>
        <v/>
      </c>
      <c r="CD383" s="137"/>
      <c r="CE383" s="137"/>
      <c r="CF383" s="137"/>
      <c r="CG383" s="67"/>
      <c r="CH383" s="67"/>
      <c r="CI383" s="67"/>
      <c r="CJ383" s="67"/>
      <c r="CK383" s="6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</row>
    <row r="384" spans="59:143" ht="18.75" x14ac:dyDescent="0.25">
      <c r="BG384" s="137"/>
      <c r="BH384" s="137"/>
      <c r="BI384" s="137"/>
      <c r="BJ384" s="137"/>
      <c r="BK384" s="137"/>
      <c r="BL384" s="85"/>
      <c r="BM384" s="85">
        <v>65</v>
      </c>
      <c r="BN384" s="340"/>
      <c r="BO384" s="340"/>
      <c r="BP384" s="340"/>
      <c r="BQ384" s="340"/>
      <c r="BR384" s="340"/>
      <c r="BS384" s="340"/>
      <c r="BT384" s="340"/>
      <c r="BU384" s="340"/>
      <c r="BV384" s="278"/>
      <c r="BW384" s="279"/>
      <c r="BX384" s="383"/>
      <c r="BY384" s="137"/>
      <c r="BZ384" s="137"/>
      <c r="CA384" s="137"/>
      <c r="CB384" s="361" t="str">
        <f t="shared" si="6"/>
        <v/>
      </c>
      <c r="CC384" s="361" t="str">
        <f t="shared" si="7"/>
        <v/>
      </c>
      <c r="CD384" s="137"/>
      <c r="CE384" s="137"/>
      <c r="CF384" s="137"/>
      <c r="CG384" s="67"/>
      <c r="CH384" s="67"/>
      <c r="CI384" s="67"/>
      <c r="CJ384" s="67"/>
      <c r="CK384" s="6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</row>
    <row r="385" spans="59:143" ht="18.75" x14ac:dyDescent="0.25">
      <c r="BG385" s="137"/>
      <c r="BH385" s="137"/>
      <c r="BI385" s="137"/>
      <c r="BJ385" s="137"/>
      <c r="BK385" s="137"/>
      <c r="BL385" s="85"/>
      <c r="BM385" s="85">
        <v>66</v>
      </c>
      <c r="BN385" s="340"/>
      <c r="BO385" s="340"/>
      <c r="BP385" s="340"/>
      <c r="BQ385" s="340"/>
      <c r="BR385" s="340"/>
      <c r="BS385" s="340"/>
      <c r="BT385" s="340"/>
      <c r="BU385" s="340"/>
      <c r="BV385" s="278"/>
      <c r="BW385" s="279"/>
      <c r="BX385" s="383"/>
      <c r="BY385" s="137"/>
      <c r="BZ385" s="137"/>
      <c r="CA385" s="137"/>
      <c r="CB385" s="361" t="str">
        <f t="shared" si="6"/>
        <v/>
      </c>
      <c r="CC385" s="361" t="str">
        <f t="shared" si="7"/>
        <v/>
      </c>
      <c r="CD385" s="137"/>
      <c r="CE385" s="137"/>
      <c r="CF385" s="137"/>
      <c r="CG385" s="67"/>
      <c r="CH385" s="67"/>
      <c r="CI385" s="67"/>
      <c r="CJ385" s="67"/>
      <c r="CK385" s="6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</row>
    <row r="386" spans="59:143" ht="18.75" x14ac:dyDescent="0.25">
      <c r="BG386" s="137"/>
      <c r="BH386" s="137"/>
      <c r="BI386" s="137"/>
      <c r="BJ386" s="137"/>
      <c r="BK386" s="137"/>
      <c r="BL386" s="85"/>
      <c r="BM386" s="85">
        <v>67</v>
      </c>
      <c r="BN386" s="340"/>
      <c r="BO386" s="340"/>
      <c r="BP386" s="340"/>
      <c r="BQ386" s="340"/>
      <c r="BR386" s="340"/>
      <c r="BS386" s="340"/>
      <c r="BT386" s="340"/>
      <c r="BU386" s="340"/>
      <c r="BV386" s="278"/>
      <c r="BW386" s="279"/>
      <c r="BX386" s="383"/>
      <c r="BY386" s="137"/>
      <c r="BZ386" s="137"/>
      <c r="CA386" s="137"/>
      <c r="CB386" s="361" t="str">
        <f t="shared" ref="CB386:CB449" si="8">IF(BW386="","",BW386)</f>
        <v/>
      </c>
      <c r="CC386" s="361" t="str">
        <f t="shared" ref="CC386:CC449" si="9">IF(BV386="","",BV386)</f>
        <v/>
      </c>
      <c r="CD386" s="137"/>
      <c r="CE386" s="137"/>
      <c r="CF386" s="137"/>
      <c r="CG386" s="67"/>
      <c r="CH386" s="67"/>
      <c r="CI386" s="67"/>
      <c r="CJ386" s="67"/>
      <c r="CK386" s="6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</row>
    <row r="387" spans="59:143" ht="18.75" x14ac:dyDescent="0.25">
      <c r="BG387" s="137"/>
      <c r="BH387" s="137"/>
      <c r="BI387" s="137"/>
      <c r="BJ387" s="137"/>
      <c r="BK387" s="137"/>
      <c r="BL387" s="85"/>
      <c r="BM387" s="85">
        <v>68</v>
      </c>
      <c r="BN387" s="340"/>
      <c r="BO387" s="340"/>
      <c r="BP387" s="340"/>
      <c r="BQ387" s="340"/>
      <c r="BR387" s="340"/>
      <c r="BS387" s="340"/>
      <c r="BT387" s="340"/>
      <c r="BU387" s="340"/>
      <c r="BV387" s="278"/>
      <c r="BW387" s="279"/>
      <c r="BX387" s="383"/>
      <c r="BY387" s="137"/>
      <c r="BZ387" s="137"/>
      <c r="CA387" s="137"/>
      <c r="CB387" s="361" t="str">
        <f t="shared" si="8"/>
        <v/>
      </c>
      <c r="CC387" s="361" t="str">
        <f t="shared" si="9"/>
        <v/>
      </c>
      <c r="CD387" s="137"/>
      <c r="CE387" s="137"/>
      <c r="CF387" s="137"/>
      <c r="CG387" s="67"/>
      <c r="CH387" s="67"/>
      <c r="CI387" s="67"/>
      <c r="CJ387" s="67"/>
      <c r="CK387" s="6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</row>
    <row r="388" spans="59:143" ht="18.75" x14ac:dyDescent="0.25">
      <c r="BG388" s="137"/>
      <c r="BH388" s="137"/>
      <c r="BI388" s="137"/>
      <c r="BJ388" s="137"/>
      <c r="BK388" s="137"/>
      <c r="BL388" s="85"/>
      <c r="BM388" s="85">
        <v>69</v>
      </c>
      <c r="BN388" s="340"/>
      <c r="BO388" s="340"/>
      <c r="BP388" s="340"/>
      <c r="BQ388" s="340"/>
      <c r="BR388" s="340"/>
      <c r="BS388" s="340"/>
      <c r="BT388" s="340"/>
      <c r="BU388" s="340"/>
      <c r="BV388" s="278"/>
      <c r="BW388" s="279"/>
      <c r="BX388" s="383"/>
      <c r="BY388" s="137"/>
      <c r="BZ388" s="137"/>
      <c r="CA388" s="137"/>
      <c r="CB388" s="361" t="str">
        <f t="shared" si="8"/>
        <v/>
      </c>
      <c r="CC388" s="361" t="str">
        <f t="shared" si="9"/>
        <v/>
      </c>
      <c r="CD388" s="137"/>
      <c r="CE388" s="137"/>
      <c r="CF388" s="137"/>
      <c r="CG388" s="67"/>
      <c r="CH388" s="67"/>
      <c r="CI388" s="67"/>
      <c r="CJ388" s="67"/>
      <c r="CK388" s="6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</row>
    <row r="389" spans="59:143" ht="18.75" x14ac:dyDescent="0.25">
      <c r="BG389" s="137"/>
      <c r="BH389" s="137"/>
      <c r="BI389" s="137"/>
      <c r="BJ389" s="137"/>
      <c r="BK389" s="137"/>
      <c r="BL389" s="85"/>
      <c r="BM389" s="85">
        <v>70</v>
      </c>
      <c r="BN389" s="340"/>
      <c r="BO389" s="340"/>
      <c r="BP389" s="340"/>
      <c r="BQ389" s="340"/>
      <c r="BR389" s="340"/>
      <c r="BS389" s="340"/>
      <c r="BT389" s="340"/>
      <c r="BU389" s="340"/>
      <c r="BV389" s="278"/>
      <c r="BW389" s="279"/>
      <c r="BX389" s="383"/>
      <c r="BY389" s="137"/>
      <c r="BZ389" s="137"/>
      <c r="CA389" s="137"/>
      <c r="CB389" s="361" t="str">
        <f t="shared" si="8"/>
        <v/>
      </c>
      <c r="CC389" s="361" t="str">
        <f t="shared" si="9"/>
        <v/>
      </c>
      <c r="CD389" s="137"/>
      <c r="CE389" s="137"/>
      <c r="CF389" s="137"/>
      <c r="CG389" s="67"/>
      <c r="CH389" s="67"/>
      <c r="CI389" s="67"/>
      <c r="CJ389" s="67"/>
      <c r="CK389" s="6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</row>
    <row r="390" spans="59:143" ht="18.75" x14ac:dyDescent="0.25">
      <c r="BG390" s="137"/>
      <c r="BH390" s="137"/>
      <c r="BI390" s="137"/>
      <c r="BJ390" s="137"/>
      <c r="BK390" s="137"/>
      <c r="BL390" s="85"/>
      <c r="BM390" s="85">
        <v>71</v>
      </c>
      <c r="BN390" s="340"/>
      <c r="BO390" s="340"/>
      <c r="BP390" s="340"/>
      <c r="BQ390" s="340"/>
      <c r="BR390" s="340"/>
      <c r="BS390" s="340"/>
      <c r="BT390" s="340"/>
      <c r="BU390" s="340"/>
      <c r="BV390" s="278"/>
      <c r="BW390" s="279"/>
      <c r="BX390" s="383"/>
      <c r="BY390" s="137"/>
      <c r="BZ390" s="137"/>
      <c r="CA390" s="137"/>
      <c r="CB390" s="361" t="str">
        <f t="shared" si="8"/>
        <v/>
      </c>
      <c r="CC390" s="361" t="str">
        <f t="shared" si="9"/>
        <v/>
      </c>
      <c r="CD390" s="137"/>
      <c r="CE390" s="137"/>
      <c r="CF390" s="137"/>
      <c r="CG390" s="67"/>
      <c r="CH390" s="67"/>
      <c r="CI390" s="67"/>
      <c r="CJ390" s="67"/>
      <c r="CK390" s="6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</row>
    <row r="391" spans="59:143" ht="18.75" x14ac:dyDescent="0.25">
      <c r="BG391" s="137"/>
      <c r="BH391" s="137"/>
      <c r="BI391" s="137"/>
      <c r="BJ391" s="137"/>
      <c r="BK391" s="137"/>
      <c r="BL391" s="85"/>
      <c r="BM391" s="85">
        <v>72</v>
      </c>
      <c r="BN391" s="340"/>
      <c r="BO391" s="340"/>
      <c r="BP391" s="340"/>
      <c r="BQ391" s="340"/>
      <c r="BR391" s="340"/>
      <c r="BS391" s="340"/>
      <c r="BT391" s="340"/>
      <c r="BU391" s="340"/>
      <c r="BV391" s="278"/>
      <c r="BW391" s="279"/>
      <c r="BX391" s="383"/>
      <c r="BY391" s="137"/>
      <c r="BZ391" s="137"/>
      <c r="CA391" s="137"/>
      <c r="CB391" s="361" t="str">
        <f t="shared" si="8"/>
        <v/>
      </c>
      <c r="CC391" s="361" t="str">
        <f t="shared" si="9"/>
        <v/>
      </c>
      <c r="CD391" s="137"/>
      <c r="CE391" s="137"/>
      <c r="CF391" s="137"/>
      <c r="CG391" s="67"/>
      <c r="CH391" s="67"/>
      <c r="CI391" s="67"/>
      <c r="CJ391" s="67"/>
      <c r="CK391" s="6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</row>
    <row r="392" spans="59:143" ht="18.75" x14ac:dyDescent="0.25">
      <c r="BG392" s="137"/>
      <c r="BH392" s="137"/>
      <c r="BI392" s="137"/>
      <c r="BJ392" s="137"/>
      <c r="BK392" s="137"/>
      <c r="BL392" s="85"/>
      <c r="BM392" s="85">
        <v>73</v>
      </c>
      <c r="BN392" s="340"/>
      <c r="BO392" s="340"/>
      <c r="BP392" s="340"/>
      <c r="BQ392" s="340"/>
      <c r="BR392" s="340"/>
      <c r="BS392" s="340"/>
      <c r="BT392" s="340"/>
      <c r="BU392" s="340"/>
      <c r="BV392" s="278"/>
      <c r="BW392" s="279"/>
      <c r="BX392" s="383"/>
      <c r="BY392" s="137"/>
      <c r="BZ392" s="137"/>
      <c r="CA392" s="137"/>
      <c r="CB392" s="361" t="str">
        <f t="shared" si="8"/>
        <v/>
      </c>
      <c r="CC392" s="361" t="str">
        <f t="shared" si="9"/>
        <v/>
      </c>
      <c r="CD392" s="137"/>
      <c r="CE392" s="137"/>
      <c r="CF392" s="137"/>
      <c r="CG392" s="67"/>
      <c r="CH392" s="67"/>
      <c r="CI392" s="67"/>
      <c r="CJ392" s="67"/>
      <c r="CK392" s="6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</row>
    <row r="393" spans="59:143" ht="18.75" x14ac:dyDescent="0.25">
      <c r="BG393" s="137"/>
      <c r="BH393" s="137"/>
      <c r="BI393" s="137"/>
      <c r="BJ393" s="137"/>
      <c r="BK393" s="137"/>
      <c r="BL393" s="85"/>
      <c r="BM393" s="85">
        <v>74</v>
      </c>
      <c r="BN393" s="340"/>
      <c r="BO393" s="340"/>
      <c r="BP393" s="340"/>
      <c r="BQ393" s="340"/>
      <c r="BR393" s="340"/>
      <c r="BS393" s="340"/>
      <c r="BT393" s="340"/>
      <c r="BU393" s="340"/>
      <c r="BV393" s="278"/>
      <c r="BW393" s="279"/>
      <c r="BX393" s="383"/>
      <c r="BY393" s="137"/>
      <c r="BZ393" s="137"/>
      <c r="CA393" s="137"/>
      <c r="CB393" s="361" t="str">
        <f t="shared" si="8"/>
        <v/>
      </c>
      <c r="CC393" s="361" t="str">
        <f t="shared" si="9"/>
        <v/>
      </c>
      <c r="CD393" s="137"/>
      <c r="CE393" s="137"/>
      <c r="CF393" s="137"/>
      <c r="CG393" s="67"/>
      <c r="CH393" s="67"/>
      <c r="CI393" s="67"/>
      <c r="CJ393" s="67"/>
      <c r="CK393" s="6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</row>
    <row r="394" spans="59:143" ht="18.75" x14ac:dyDescent="0.25">
      <c r="BG394" s="137"/>
      <c r="BH394" s="137"/>
      <c r="BI394" s="137"/>
      <c r="BJ394" s="137"/>
      <c r="BK394" s="137"/>
      <c r="BL394" s="85"/>
      <c r="BM394" s="85">
        <v>75</v>
      </c>
      <c r="BN394" s="340"/>
      <c r="BO394" s="340"/>
      <c r="BP394" s="340"/>
      <c r="BQ394" s="340"/>
      <c r="BR394" s="340"/>
      <c r="BS394" s="340"/>
      <c r="BT394" s="340"/>
      <c r="BU394" s="340"/>
      <c r="BV394" s="278"/>
      <c r="BW394" s="279"/>
      <c r="BX394" s="383"/>
      <c r="BY394" s="137"/>
      <c r="BZ394" s="137"/>
      <c r="CA394" s="137"/>
      <c r="CB394" s="361" t="str">
        <f t="shared" si="8"/>
        <v/>
      </c>
      <c r="CC394" s="361" t="str">
        <f t="shared" si="9"/>
        <v/>
      </c>
      <c r="CD394" s="137"/>
      <c r="CE394" s="137"/>
      <c r="CF394" s="137"/>
      <c r="CG394" s="67"/>
      <c r="CH394" s="67"/>
      <c r="CI394" s="67"/>
      <c r="CJ394" s="67"/>
      <c r="CK394" s="6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</row>
    <row r="395" spans="59:143" ht="18.75" x14ac:dyDescent="0.25">
      <c r="BG395" s="137"/>
      <c r="BH395" s="137"/>
      <c r="BI395" s="137"/>
      <c r="BJ395" s="137"/>
      <c r="BK395" s="137"/>
      <c r="BL395" s="85"/>
      <c r="BM395" s="85">
        <v>76</v>
      </c>
      <c r="BN395" s="340"/>
      <c r="BO395" s="340"/>
      <c r="BP395" s="340"/>
      <c r="BQ395" s="340"/>
      <c r="BR395" s="340"/>
      <c r="BS395" s="340"/>
      <c r="BT395" s="340"/>
      <c r="BU395" s="340"/>
      <c r="BV395" s="278"/>
      <c r="BW395" s="279"/>
      <c r="BX395" s="383"/>
      <c r="BY395" s="137"/>
      <c r="BZ395" s="137"/>
      <c r="CA395" s="137"/>
      <c r="CB395" s="361" t="str">
        <f t="shared" si="8"/>
        <v/>
      </c>
      <c r="CC395" s="361" t="str">
        <f t="shared" si="9"/>
        <v/>
      </c>
      <c r="CD395" s="137"/>
      <c r="CE395" s="137"/>
      <c r="CF395" s="137"/>
      <c r="CG395" s="67"/>
      <c r="CH395" s="67"/>
      <c r="CI395" s="67"/>
      <c r="CJ395" s="67"/>
      <c r="CK395" s="6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</row>
    <row r="396" spans="59:143" ht="18.75" x14ac:dyDescent="0.25">
      <c r="BG396" s="137"/>
      <c r="BH396" s="137"/>
      <c r="BI396" s="137"/>
      <c r="BJ396" s="137"/>
      <c r="BK396" s="137"/>
      <c r="BL396" s="85"/>
      <c r="BM396" s="85">
        <v>77</v>
      </c>
      <c r="BN396" s="340"/>
      <c r="BO396" s="340"/>
      <c r="BP396" s="340"/>
      <c r="BQ396" s="340"/>
      <c r="BR396" s="340"/>
      <c r="BS396" s="340"/>
      <c r="BT396" s="340"/>
      <c r="BU396" s="340"/>
      <c r="BV396" s="278"/>
      <c r="BW396" s="279"/>
      <c r="BX396" s="383"/>
      <c r="BY396" s="137"/>
      <c r="BZ396" s="137"/>
      <c r="CA396" s="137"/>
      <c r="CB396" s="361" t="str">
        <f t="shared" si="8"/>
        <v/>
      </c>
      <c r="CC396" s="361" t="str">
        <f t="shared" si="9"/>
        <v/>
      </c>
      <c r="CD396" s="137"/>
      <c r="CE396" s="137"/>
      <c r="CF396" s="137"/>
      <c r="CG396" s="67"/>
      <c r="CH396" s="67"/>
      <c r="CI396" s="67"/>
      <c r="CJ396" s="67"/>
      <c r="CK396" s="6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</row>
    <row r="397" spans="59:143" ht="18.75" x14ac:dyDescent="0.25">
      <c r="BG397" s="137"/>
      <c r="BH397" s="137"/>
      <c r="BI397" s="137"/>
      <c r="BJ397" s="137"/>
      <c r="BK397" s="137"/>
      <c r="BL397" s="85"/>
      <c r="BM397" s="85">
        <v>78</v>
      </c>
      <c r="BN397" s="340"/>
      <c r="BO397" s="340"/>
      <c r="BP397" s="340"/>
      <c r="BQ397" s="340"/>
      <c r="BR397" s="340"/>
      <c r="BS397" s="340"/>
      <c r="BT397" s="340"/>
      <c r="BU397" s="340"/>
      <c r="BV397" s="278"/>
      <c r="BW397" s="279"/>
      <c r="BX397" s="383"/>
      <c r="BY397" s="137"/>
      <c r="BZ397" s="137"/>
      <c r="CA397" s="137"/>
      <c r="CB397" s="361" t="str">
        <f t="shared" si="8"/>
        <v/>
      </c>
      <c r="CC397" s="361" t="str">
        <f t="shared" si="9"/>
        <v/>
      </c>
      <c r="CD397" s="137"/>
      <c r="CE397" s="137"/>
      <c r="CF397" s="137"/>
      <c r="CG397" s="67"/>
      <c r="CH397" s="67"/>
      <c r="CI397" s="67"/>
      <c r="CJ397" s="67"/>
      <c r="CK397" s="6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</row>
    <row r="398" spans="59:143" ht="18.75" x14ac:dyDescent="0.25">
      <c r="BG398" s="137"/>
      <c r="BH398" s="137"/>
      <c r="BI398" s="137"/>
      <c r="BJ398" s="137"/>
      <c r="BK398" s="137"/>
      <c r="BL398" s="85"/>
      <c r="BM398" s="85">
        <v>79</v>
      </c>
      <c r="BN398" s="340"/>
      <c r="BO398" s="340"/>
      <c r="BP398" s="340"/>
      <c r="BQ398" s="340"/>
      <c r="BR398" s="340"/>
      <c r="BS398" s="340"/>
      <c r="BT398" s="340"/>
      <c r="BU398" s="340"/>
      <c r="BV398" s="278"/>
      <c r="BW398" s="279"/>
      <c r="BX398" s="383"/>
      <c r="BY398" s="137"/>
      <c r="BZ398" s="137"/>
      <c r="CA398" s="137"/>
      <c r="CB398" s="361" t="str">
        <f t="shared" si="8"/>
        <v/>
      </c>
      <c r="CC398" s="361" t="str">
        <f t="shared" si="9"/>
        <v/>
      </c>
      <c r="CD398" s="137"/>
      <c r="CE398" s="137"/>
      <c r="CF398" s="137"/>
      <c r="CG398" s="67"/>
      <c r="CH398" s="67"/>
      <c r="CI398" s="67"/>
      <c r="CJ398" s="67"/>
      <c r="CK398" s="6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</row>
    <row r="399" spans="59:143" ht="18.75" x14ac:dyDescent="0.25">
      <c r="BG399" s="137"/>
      <c r="BH399" s="137"/>
      <c r="BI399" s="137"/>
      <c r="BJ399" s="137"/>
      <c r="BK399" s="137"/>
      <c r="BL399" s="85"/>
      <c r="BM399" s="85">
        <v>80</v>
      </c>
      <c r="BN399" s="340"/>
      <c r="BO399" s="340"/>
      <c r="BP399" s="340"/>
      <c r="BQ399" s="340"/>
      <c r="BR399" s="340"/>
      <c r="BS399" s="340"/>
      <c r="BT399" s="340"/>
      <c r="BU399" s="340"/>
      <c r="BV399" s="278"/>
      <c r="BW399" s="279"/>
      <c r="BX399" s="383"/>
      <c r="BY399" s="137"/>
      <c r="BZ399" s="137"/>
      <c r="CA399" s="137"/>
      <c r="CB399" s="361" t="str">
        <f t="shared" si="8"/>
        <v/>
      </c>
      <c r="CC399" s="361" t="str">
        <f t="shared" si="9"/>
        <v/>
      </c>
      <c r="CD399" s="137"/>
      <c r="CE399" s="137"/>
      <c r="CF399" s="137"/>
      <c r="CG399" s="67"/>
      <c r="CH399" s="67"/>
      <c r="CI399" s="67"/>
      <c r="CJ399" s="67"/>
      <c r="CK399" s="6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</row>
    <row r="400" spans="59:143" ht="18.75" x14ac:dyDescent="0.25">
      <c r="BG400" s="137"/>
      <c r="BH400" s="137"/>
      <c r="BI400" s="137"/>
      <c r="BJ400" s="137"/>
      <c r="BK400" s="137"/>
      <c r="BL400" s="85"/>
      <c r="BM400" s="85">
        <v>81</v>
      </c>
      <c r="BN400" s="340"/>
      <c r="BO400" s="340"/>
      <c r="BP400" s="340"/>
      <c r="BQ400" s="340"/>
      <c r="BR400" s="340"/>
      <c r="BS400" s="340"/>
      <c r="BT400" s="340"/>
      <c r="BU400" s="340"/>
      <c r="BV400" s="278"/>
      <c r="BW400" s="279"/>
      <c r="BX400" s="383"/>
      <c r="BY400" s="137"/>
      <c r="BZ400" s="137"/>
      <c r="CA400" s="137"/>
      <c r="CB400" s="361" t="str">
        <f t="shared" si="8"/>
        <v/>
      </c>
      <c r="CC400" s="361" t="str">
        <f t="shared" si="9"/>
        <v/>
      </c>
      <c r="CD400" s="137"/>
      <c r="CE400" s="137"/>
      <c r="CF400" s="137"/>
      <c r="CG400" s="67"/>
      <c r="CH400" s="67"/>
      <c r="CI400" s="67"/>
      <c r="CJ400" s="67"/>
      <c r="CK400" s="6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</row>
    <row r="401" spans="59:143" ht="18.75" x14ac:dyDescent="0.25">
      <c r="BG401" s="137"/>
      <c r="BH401" s="137"/>
      <c r="BI401" s="137"/>
      <c r="BJ401" s="137"/>
      <c r="BK401" s="137"/>
      <c r="BL401" s="85"/>
      <c r="BM401" s="85">
        <v>82</v>
      </c>
      <c r="BN401" s="340"/>
      <c r="BO401" s="340"/>
      <c r="BP401" s="340"/>
      <c r="BQ401" s="340"/>
      <c r="BR401" s="340"/>
      <c r="BS401" s="340"/>
      <c r="BT401" s="340"/>
      <c r="BU401" s="340"/>
      <c r="BV401" s="278"/>
      <c r="BW401" s="279"/>
      <c r="BX401" s="383"/>
      <c r="BY401" s="137"/>
      <c r="BZ401" s="137"/>
      <c r="CA401" s="137"/>
      <c r="CB401" s="361" t="str">
        <f t="shared" si="8"/>
        <v/>
      </c>
      <c r="CC401" s="361" t="str">
        <f t="shared" si="9"/>
        <v/>
      </c>
      <c r="CD401" s="137"/>
      <c r="CE401" s="137"/>
      <c r="CF401" s="137"/>
      <c r="CG401" s="67"/>
      <c r="CH401" s="67"/>
      <c r="CI401" s="67"/>
      <c r="CJ401" s="67"/>
      <c r="CK401" s="6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</row>
    <row r="402" spans="59:143" ht="18.75" x14ac:dyDescent="0.25">
      <c r="BG402" s="137"/>
      <c r="BH402" s="137"/>
      <c r="BI402" s="137"/>
      <c r="BJ402" s="137"/>
      <c r="BK402" s="137"/>
      <c r="BL402" s="85"/>
      <c r="BM402" s="85">
        <v>83</v>
      </c>
      <c r="BN402" s="340"/>
      <c r="BO402" s="340"/>
      <c r="BP402" s="340"/>
      <c r="BQ402" s="340"/>
      <c r="BR402" s="340"/>
      <c r="BS402" s="340"/>
      <c r="BT402" s="340"/>
      <c r="BU402" s="340"/>
      <c r="BV402" s="278"/>
      <c r="BW402" s="279"/>
      <c r="BX402" s="383"/>
      <c r="BY402" s="137"/>
      <c r="BZ402" s="137"/>
      <c r="CA402" s="137"/>
      <c r="CB402" s="361" t="str">
        <f t="shared" si="8"/>
        <v/>
      </c>
      <c r="CC402" s="361" t="str">
        <f t="shared" si="9"/>
        <v/>
      </c>
      <c r="CD402" s="137"/>
      <c r="CE402" s="137"/>
      <c r="CF402" s="137"/>
      <c r="CG402" s="67"/>
      <c r="CH402" s="67"/>
      <c r="CI402" s="67"/>
      <c r="CJ402" s="67"/>
      <c r="CK402" s="6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</row>
    <row r="403" spans="59:143" ht="18.75" x14ac:dyDescent="0.25">
      <c r="BG403" s="137"/>
      <c r="BH403" s="137"/>
      <c r="BI403" s="137"/>
      <c r="BJ403" s="137"/>
      <c r="BK403" s="137"/>
      <c r="BL403" s="85"/>
      <c r="BM403" s="85">
        <v>84</v>
      </c>
      <c r="BN403" s="340"/>
      <c r="BO403" s="340"/>
      <c r="BP403" s="340"/>
      <c r="BQ403" s="340"/>
      <c r="BR403" s="340"/>
      <c r="BS403" s="340"/>
      <c r="BT403" s="340"/>
      <c r="BU403" s="340"/>
      <c r="BV403" s="278"/>
      <c r="BW403" s="279"/>
      <c r="BX403" s="383"/>
      <c r="BY403" s="137"/>
      <c r="BZ403" s="137"/>
      <c r="CA403" s="137"/>
      <c r="CB403" s="361" t="str">
        <f t="shared" si="8"/>
        <v/>
      </c>
      <c r="CC403" s="361" t="str">
        <f t="shared" si="9"/>
        <v/>
      </c>
      <c r="CD403" s="137"/>
      <c r="CE403" s="137"/>
      <c r="CF403" s="137"/>
      <c r="CG403" s="67"/>
      <c r="CH403" s="67"/>
      <c r="CI403" s="67"/>
      <c r="CJ403" s="67"/>
      <c r="CK403" s="6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</row>
    <row r="404" spans="59:143" ht="18.75" x14ac:dyDescent="0.25">
      <c r="BG404" s="137"/>
      <c r="BH404" s="137"/>
      <c r="BI404" s="137"/>
      <c r="BJ404" s="137"/>
      <c r="BK404" s="137"/>
      <c r="BL404" s="85"/>
      <c r="BM404" s="85">
        <v>85</v>
      </c>
      <c r="BN404" s="340"/>
      <c r="BO404" s="340"/>
      <c r="BP404" s="340"/>
      <c r="BQ404" s="340"/>
      <c r="BR404" s="340"/>
      <c r="BS404" s="340"/>
      <c r="BT404" s="340"/>
      <c r="BU404" s="340"/>
      <c r="BV404" s="278"/>
      <c r="BW404" s="279"/>
      <c r="BX404" s="383"/>
      <c r="BY404" s="137"/>
      <c r="BZ404" s="137"/>
      <c r="CA404" s="137"/>
      <c r="CB404" s="361" t="str">
        <f t="shared" si="8"/>
        <v/>
      </c>
      <c r="CC404" s="361" t="str">
        <f t="shared" si="9"/>
        <v/>
      </c>
      <c r="CD404" s="137"/>
      <c r="CE404" s="137"/>
      <c r="CF404" s="137"/>
      <c r="CG404" s="67"/>
      <c r="CH404" s="67"/>
      <c r="CI404" s="67"/>
      <c r="CJ404" s="67"/>
      <c r="CK404" s="6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</row>
    <row r="405" spans="59:143" ht="18.75" x14ac:dyDescent="0.25">
      <c r="BG405" s="137"/>
      <c r="BH405" s="137"/>
      <c r="BI405" s="137"/>
      <c r="BJ405" s="137"/>
      <c r="BK405" s="137"/>
      <c r="BL405" s="85"/>
      <c r="BM405" s="85">
        <v>86</v>
      </c>
      <c r="BN405" s="340"/>
      <c r="BO405" s="340"/>
      <c r="BP405" s="340"/>
      <c r="BQ405" s="340"/>
      <c r="BR405" s="340"/>
      <c r="BS405" s="340"/>
      <c r="BT405" s="340"/>
      <c r="BU405" s="340"/>
      <c r="BV405" s="278"/>
      <c r="BW405" s="279"/>
      <c r="BX405" s="383"/>
      <c r="BY405" s="137"/>
      <c r="BZ405" s="137"/>
      <c r="CA405" s="137"/>
      <c r="CB405" s="361" t="str">
        <f t="shared" si="8"/>
        <v/>
      </c>
      <c r="CC405" s="361" t="str">
        <f t="shared" si="9"/>
        <v/>
      </c>
      <c r="CD405" s="137"/>
      <c r="CE405" s="137"/>
      <c r="CF405" s="137"/>
      <c r="CG405" s="67"/>
      <c r="CH405" s="67"/>
      <c r="CI405" s="67"/>
      <c r="CJ405" s="67"/>
      <c r="CK405" s="6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</row>
    <row r="406" spans="59:143" ht="18.75" x14ac:dyDescent="0.25">
      <c r="BG406" s="137"/>
      <c r="BH406" s="137"/>
      <c r="BI406" s="137"/>
      <c r="BJ406" s="137"/>
      <c r="BK406" s="137"/>
      <c r="BL406" s="85"/>
      <c r="BM406" s="85">
        <v>87</v>
      </c>
      <c r="BN406" s="340"/>
      <c r="BO406" s="340"/>
      <c r="BP406" s="340"/>
      <c r="BQ406" s="340"/>
      <c r="BR406" s="340"/>
      <c r="BS406" s="340"/>
      <c r="BT406" s="340"/>
      <c r="BU406" s="340"/>
      <c r="BV406" s="278"/>
      <c r="BW406" s="279"/>
      <c r="BX406" s="383"/>
      <c r="BY406" s="137"/>
      <c r="BZ406" s="137"/>
      <c r="CA406" s="137"/>
      <c r="CB406" s="361" t="str">
        <f t="shared" si="8"/>
        <v/>
      </c>
      <c r="CC406" s="361" t="str">
        <f t="shared" si="9"/>
        <v/>
      </c>
      <c r="CD406" s="137"/>
      <c r="CE406" s="137"/>
      <c r="CF406" s="137"/>
      <c r="CG406" s="67"/>
      <c r="CH406" s="67"/>
      <c r="CI406" s="67"/>
      <c r="CJ406" s="67"/>
      <c r="CK406" s="6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</row>
    <row r="407" spans="59:143" ht="18.75" x14ac:dyDescent="0.25">
      <c r="BG407" s="137"/>
      <c r="BH407" s="137"/>
      <c r="BI407" s="137"/>
      <c r="BJ407" s="137"/>
      <c r="BK407" s="137"/>
      <c r="BL407" s="85"/>
      <c r="BM407" s="85">
        <v>88</v>
      </c>
      <c r="BN407" s="340"/>
      <c r="BO407" s="340"/>
      <c r="BP407" s="340"/>
      <c r="BQ407" s="340"/>
      <c r="BR407" s="340"/>
      <c r="BS407" s="340"/>
      <c r="BT407" s="340"/>
      <c r="BU407" s="340"/>
      <c r="BV407" s="278"/>
      <c r="BW407" s="279"/>
      <c r="BX407" s="383"/>
      <c r="BY407" s="137"/>
      <c r="BZ407" s="137"/>
      <c r="CA407" s="137"/>
      <c r="CB407" s="361" t="str">
        <f t="shared" si="8"/>
        <v/>
      </c>
      <c r="CC407" s="361" t="str">
        <f t="shared" si="9"/>
        <v/>
      </c>
      <c r="CD407" s="137"/>
      <c r="CE407" s="137"/>
      <c r="CF407" s="137"/>
      <c r="CG407" s="67"/>
      <c r="CH407" s="67"/>
      <c r="CI407" s="67"/>
      <c r="CJ407" s="67"/>
      <c r="CK407" s="6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</row>
    <row r="408" spans="59:143" ht="18.75" x14ac:dyDescent="0.25">
      <c r="BG408" s="137"/>
      <c r="BH408" s="137"/>
      <c r="BI408" s="137"/>
      <c r="BJ408" s="137"/>
      <c r="BK408" s="137"/>
      <c r="BL408" s="85"/>
      <c r="BM408" s="85">
        <v>89</v>
      </c>
      <c r="BN408" s="340"/>
      <c r="BO408" s="340"/>
      <c r="BP408" s="340"/>
      <c r="BQ408" s="340"/>
      <c r="BR408" s="340"/>
      <c r="BS408" s="340"/>
      <c r="BT408" s="340"/>
      <c r="BU408" s="340"/>
      <c r="BV408" s="278"/>
      <c r="BW408" s="279"/>
      <c r="BX408" s="383"/>
      <c r="BY408" s="137"/>
      <c r="BZ408" s="137"/>
      <c r="CA408" s="137"/>
      <c r="CB408" s="361" t="str">
        <f t="shared" si="8"/>
        <v/>
      </c>
      <c r="CC408" s="361" t="str">
        <f t="shared" si="9"/>
        <v/>
      </c>
      <c r="CD408" s="137"/>
      <c r="CE408" s="137"/>
      <c r="CF408" s="137"/>
      <c r="CG408" s="67"/>
      <c r="CH408" s="67"/>
      <c r="CI408" s="67"/>
      <c r="CJ408" s="67"/>
      <c r="CK408" s="6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</row>
    <row r="409" spans="59:143" ht="18.75" x14ac:dyDescent="0.25">
      <c r="BG409" s="137"/>
      <c r="BH409" s="137"/>
      <c r="BI409" s="137"/>
      <c r="BJ409" s="137"/>
      <c r="BK409" s="137"/>
      <c r="BL409" s="85"/>
      <c r="BM409" s="85">
        <v>90</v>
      </c>
      <c r="BN409" s="340"/>
      <c r="BO409" s="340"/>
      <c r="BP409" s="340"/>
      <c r="BQ409" s="340"/>
      <c r="BR409" s="340"/>
      <c r="BS409" s="340"/>
      <c r="BT409" s="340"/>
      <c r="BU409" s="340"/>
      <c r="BV409" s="278"/>
      <c r="BW409" s="279"/>
      <c r="BX409" s="383"/>
      <c r="BY409" s="137"/>
      <c r="BZ409" s="137"/>
      <c r="CA409" s="137"/>
      <c r="CB409" s="361" t="str">
        <f t="shared" si="8"/>
        <v/>
      </c>
      <c r="CC409" s="361" t="str">
        <f t="shared" si="9"/>
        <v/>
      </c>
      <c r="CD409" s="137"/>
      <c r="CE409" s="137"/>
      <c r="CF409" s="137"/>
      <c r="CG409" s="67"/>
      <c r="CH409" s="67"/>
      <c r="CI409" s="67"/>
      <c r="CJ409" s="67"/>
      <c r="CK409" s="6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</row>
    <row r="410" spans="59:143" ht="18.75" x14ac:dyDescent="0.25">
      <c r="BG410" s="137"/>
      <c r="BH410" s="137"/>
      <c r="BI410" s="137"/>
      <c r="BJ410" s="137"/>
      <c r="BK410" s="137"/>
      <c r="BL410" s="85"/>
      <c r="BM410" s="85">
        <v>91</v>
      </c>
      <c r="BN410" s="340"/>
      <c r="BO410" s="340"/>
      <c r="BP410" s="340"/>
      <c r="BQ410" s="340"/>
      <c r="BR410" s="340"/>
      <c r="BS410" s="340"/>
      <c r="BT410" s="340"/>
      <c r="BU410" s="340"/>
      <c r="BV410" s="278"/>
      <c r="BW410" s="279"/>
      <c r="BX410" s="383"/>
      <c r="BY410" s="137"/>
      <c r="BZ410" s="137"/>
      <c r="CA410" s="137"/>
      <c r="CB410" s="361" t="str">
        <f t="shared" si="8"/>
        <v/>
      </c>
      <c r="CC410" s="361" t="str">
        <f t="shared" si="9"/>
        <v/>
      </c>
      <c r="CD410" s="137"/>
      <c r="CE410" s="137"/>
      <c r="CF410" s="137"/>
      <c r="CG410" s="67"/>
      <c r="CH410" s="67"/>
      <c r="CI410" s="67"/>
      <c r="CJ410" s="67"/>
      <c r="CK410" s="6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</row>
    <row r="411" spans="59:143" ht="18.75" x14ac:dyDescent="0.25">
      <c r="BG411" s="137"/>
      <c r="BH411" s="137"/>
      <c r="BI411" s="137"/>
      <c r="BJ411" s="137"/>
      <c r="BK411" s="137"/>
      <c r="BL411" s="85"/>
      <c r="BM411" s="85">
        <v>92</v>
      </c>
      <c r="BN411" s="340"/>
      <c r="BO411" s="340"/>
      <c r="BP411" s="340"/>
      <c r="BQ411" s="340"/>
      <c r="BR411" s="340"/>
      <c r="BS411" s="340"/>
      <c r="BT411" s="340"/>
      <c r="BU411" s="340"/>
      <c r="BV411" s="278"/>
      <c r="BW411" s="279"/>
      <c r="BX411" s="383"/>
      <c r="BY411" s="137"/>
      <c r="BZ411" s="137"/>
      <c r="CA411" s="137"/>
      <c r="CB411" s="361" t="str">
        <f t="shared" si="8"/>
        <v/>
      </c>
      <c r="CC411" s="361" t="str">
        <f t="shared" si="9"/>
        <v/>
      </c>
      <c r="CD411" s="137"/>
      <c r="CE411" s="137"/>
      <c r="CF411" s="137"/>
      <c r="CG411" s="67"/>
      <c r="CH411" s="67"/>
      <c r="CI411" s="67"/>
      <c r="CJ411" s="67"/>
      <c r="CK411" s="6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</row>
    <row r="412" spans="59:143" ht="18.75" x14ac:dyDescent="0.25">
      <c r="BG412" s="137"/>
      <c r="BH412" s="137"/>
      <c r="BI412" s="137"/>
      <c r="BJ412" s="137"/>
      <c r="BK412" s="137"/>
      <c r="BL412" s="85"/>
      <c r="BM412" s="85">
        <v>93</v>
      </c>
      <c r="BN412" s="340"/>
      <c r="BO412" s="340"/>
      <c r="BP412" s="340"/>
      <c r="BQ412" s="340"/>
      <c r="BR412" s="340"/>
      <c r="BS412" s="340"/>
      <c r="BT412" s="340"/>
      <c r="BU412" s="340"/>
      <c r="BV412" s="278"/>
      <c r="BW412" s="279"/>
      <c r="BX412" s="383"/>
      <c r="BY412" s="137"/>
      <c r="BZ412" s="137"/>
      <c r="CA412" s="137"/>
      <c r="CB412" s="361" t="str">
        <f t="shared" si="8"/>
        <v/>
      </c>
      <c r="CC412" s="361" t="str">
        <f t="shared" si="9"/>
        <v/>
      </c>
      <c r="CD412" s="137"/>
      <c r="CE412" s="137"/>
      <c r="CF412" s="137"/>
      <c r="CG412" s="67"/>
      <c r="CH412" s="67"/>
      <c r="CI412" s="67"/>
      <c r="CJ412" s="67"/>
      <c r="CK412" s="6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</row>
    <row r="413" spans="59:143" ht="18.75" x14ac:dyDescent="0.25">
      <c r="BG413" s="137"/>
      <c r="BH413" s="137"/>
      <c r="BI413" s="137"/>
      <c r="BJ413" s="137"/>
      <c r="BK413" s="137"/>
      <c r="BL413" s="85"/>
      <c r="BM413" s="85">
        <v>94</v>
      </c>
      <c r="BN413" s="340"/>
      <c r="BO413" s="340"/>
      <c r="BP413" s="340"/>
      <c r="BQ413" s="340"/>
      <c r="BR413" s="340"/>
      <c r="BS413" s="340"/>
      <c r="BT413" s="340"/>
      <c r="BU413" s="340"/>
      <c r="BV413" s="278"/>
      <c r="BW413" s="279"/>
      <c r="BX413" s="383"/>
      <c r="BY413" s="137"/>
      <c r="BZ413" s="137"/>
      <c r="CA413" s="137"/>
      <c r="CB413" s="361" t="str">
        <f t="shared" si="8"/>
        <v/>
      </c>
      <c r="CC413" s="361" t="str">
        <f t="shared" si="9"/>
        <v/>
      </c>
      <c r="CD413" s="137"/>
      <c r="CE413" s="137"/>
      <c r="CF413" s="137"/>
      <c r="CG413" s="67"/>
      <c r="CH413" s="67"/>
      <c r="CI413" s="67"/>
      <c r="CJ413" s="67"/>
      <c r="CK413" s="6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</row>
    <row r="414" spans="59:143" ht="18.75" x14ac:dyDescent="0.25">
      <c r="BG414" s="137"/>
      <c r="BH414" s="137"/>
      <c r="BI414" s="137"/>
      <c r="BJ414" s="137"/>
      <c r="BK414" s="137"/>
      <c r="BL414" s="85"/>
      <c r="BM414" s="85">
        <v>95</v>
      </c>
      <c r="BN414" s="340"/>
      <c r="BO414" s="340"/>
      <c r="BP414" s="340"/>
      <c r="BQ414" s="340"/>
      <c r="BR414" s="340"/>
      <c r="BS414" s="340"/>
      <c r="BT414" s="340"/>
      <c r="BU414" s="340"/>
      <c r="BV414" s="278"/>
      <c r="BW414" s="279"/>
      <c r="BX414" s="383"/>
      <c r="BY414" s="137"/>
      <c r="BZ414" s="137"/>
      <c r="CA414" s="137"/>
      <c r="CB414" s="361" t="str">
        <f t="shared" si="8"/>
        <v/>
      </c>
      <c r="CC414" s="361" t="str">
        <f t="shared" si="9"/>
        <v/>
      </c>
      <c r="CD414" s="137"/>
      <c r="CE414" s="137"/>
      <c r="CF414" s="137"/>
      <c r="CG414" s="67"/>
      <c r="CH414" s="67"/>
      <c r="CI414" s="67"/>
      <c r="CJ414" s="67"/>
      <c r="CK414" s="6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</row>
    <row r="415" spans="59:143" ht="18.75" x14ac:dyDescent="0.25">
      <c r="BG415" s="137"/>
      <c r="BH415" s="137"/>
      <c r="BI415" s="137"/>
      <c r="BJ415" s="137"/>
      <c r="BK415" s="137"/>
      <c r="BL415" s="85"/>
      <c r="BM415" s="85">
        <v>96</v>
      </c>
      <c r="BN415" s="340"/>
      <c r="BO415" s="340"/>
      <c r="BP415" s="340"/>
      <c r="BQ415" s="340"/>
      <c r="BR415" s="340"/>
      <c r="BS415" s="340"/>
      <c r="BT415" s="340"/>
      <c r="BU415" s="340"/>
      <c r="BV415" s="278"/>
      <c r="BW415" s="279"/>
      <c r="BX415" s="383"/>
      <c r="BY415" s="137"/>
      <c r="BZ415" s="137"/>
      <c r="CA415" s="137"/>
      <c r="CB415" s="361" t="str">
        <f t="shared" si="8"/>
        <v/>
      </c>
      <c r="CC415" s="361" t="str">
        <f t="shared" si="9"/>
        <v/>
      </c>
      <c r="CD415" s="137"/>
      <c r="CE415" s="137"/>
      <c r="CF415" s="137"/>
      <c r="CG415" s="67"/>
      <c r="CH415" s="67"/>
      <c r="CI415" s="67"/>
      <c r="CJ415" s="67"/>
      <c r="CK415" s="6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</row>
    <row r="416" spans="59:143" ht="18.75" x14ac:dyDescent="0.25">
      <c r="BG416" s="137"/>
      <c r="BH416" s="137"/>
      <c r="BI416" s="137"/>
      <c r="BJ416" s="137"/>
      <c r="BK416" s="137"/>
      <c r="BL416" s="85"/>
      <c r="BM416" s="85">
        <v>97</v>
      </c>
      <c r="BN416" s="340"/>
      <c r="BO416" s="340"/>
      <c r="BP416" s="340"/>
      <c r="BQ416" s="340"/>
      <c r="BR416" s="340"/>
      <c r="BS416" s="340"/>
      <c r="BT416" s="340"/>
      <c r="BU416" s="340"/>
      <c r="BV416" s="278"/>
      <c r="BW416" s="279"/>
      <c r="BX416" s="383"/>
      <c r="BY416" s="137"/>
      <c r="BZ416" s="137"/>
      <c r="CA416" s="137"/>
      <c r="CB416" s="361" t="str">
        <f t="shared" si="8"/>
        <v/>
      </c>
      <c r="CC416" s="361" t="str">
        <f t="shared" si="9"/>
        <v/>
      </c>
      <c r="CD416" s="137"/>
      <c r="CE416" s="137"/>
      <c r="CF416" s="137"/>
      <c r="CG416" s="67"/>
      <c r="CH416" s="67"/>
      <c r="CI416" s="67"/>
      <c r="CJ416" s="67"/>
      <c r="CK416" s="6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</row>
    <row r="417" spans="59:143" ht="18.75" x14ac:dyDescent="0.25">
      <c r="BG417" s="137"/>
      <c r="BH417" s="137"/>
      <c r="BI417" s="137"/>
      <c r="BJ417" s="137"/>
      <c r="BK417" s="137"/>
      <c r="BL417" s="85"/>
      <c r="BM417" s="85">
        <v>98</v>
      </c>
      <c r="BN417" s="340"/>
      <c r="BO417" s="340"/>
      <c r="BP417" s="340"/>
      <c r="BQ417" s="340"/>
      <c r="BR417" s="340"/>
      <c r="BS417" s="340"/>
      <c r="BT417" s="340"/>
      <c r="BU417" s="340"/>
      <c r="BV417" s="278"/>
      <c r="BW417" s="279"/>
      <c r="BX417" s="383"/>
      <c r="BY417" s="137"/>
      <c r="BZ417" s="137"/>
      <c r="CA417" s="137"/>
      <c r="CB417" s="361" t="str">
        <f t="shared" si="8"/>
        <v/>
      </c>
      <c r="CC417" s="361" t="str">
        <f t="shared" si="9"/>
        <v/>
      </c>
      <c r="CD417" s="137"/>
      <c r="CE417" s="137"/>
      <c r="CF417" s="137"/>
      <c r="CG417" s="67"/>
      <c r="CH417" s="67"/>
      <c r="CI417" s="67"/>
      <c r="CJ417" s="67"/>
      <c r="CK417" s="6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</row>
    <row r="418" spans="59:143" ht="18.75" x14ac:dyDescent="0.25">
      <c r="BG418" s="137"/>
      <c r="BH418" s="137"/>
      <c r="BI418" s="137"/>
      <c r="BJ418" s="137"/>
      <c r="BK418" s="137"/>
      <c r="BL418" s="85"/>
      <c r="BM418" s="85">
        <v>99</v>
      </c>
      <c r="BN418" s="340"/>
      <c r="BO418" s="340"/>
      <c r="BP418" s="340"/>
      <c r="BQ418" s="340"/>
      <c r="BR418" s="340"/>
      <c r="BS418" s="340"/>
      <c r="BT418" s="340"/>
      <c r="BU418" s="340"/>
      <c r="BV418" s="278"/>
      <c r="BW418" s="279"/>
      <c r="BX418" s="383"/>
      <c r="BY418" s="137"/>
      <c r="BZ418" s="137"/>
      <c r="CA418" s="137"/>
      <c r="CB418" s="361" t="str">
        <f t="shared" si="8"/>
        <v/>
      </c>
      <c r="CC418" s="361" t="str">
        <f t="shared" si="9"/>
        <v/>
      </c>
      <c r="CD418" s="137"/>
      <c r="CE418" s="137"/>
      <c r="CF418" s="137"/>
      <c r="CG418" s="67"/>
      <c r="CH418" s="67"/>
      <c r="CI418" s="67"/>
      <c r="CJ418" s="67"/>
      <c r="CK418" s="6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</row>
    <row r="419" spans="59:143" ht="18.75" x14ac:dyDescent="0.25">
      <c r="BG419" s="137"/>
      <c r="BH419" s="137"/>
      <c r="BI419" s="137"/>
      <c r="BJ419" s="137"/>
      <c r="BK419" s="137"/>
      <c r="BL419" s="85"/>
      <c r="BM419" s="85">
        <v>100</v>
      </c>
      <c r="BN419" s="340"/>
      <c r="BO419" s="340"/>
      <c r="BP419" s="340"/>
      <c r="BQ419" s="340"/>
      <c r="BR419" s="340"/>
      <c r="BS419" s="340"/>
      <c r="BT419" s="340"/>
      <c r="BU419" s="340"/>
      <c r="BV419" s="278"/>
      <c r="BW419" s="279"/>
      <c r="BX419" s="383"/>
      <c r="BY419" s="137"/>
      <c r="BZ419" s="137"/>
      <c r="CA419" s="137"/>
      <c r="CB419" s="361" t="str">
        <f t="shared" si="8"/>
        <v/>
      </c>
      <c r="CC419" s="361" t="str">
        <f t="shared" si="9"/>
        <v/>
      </c>
      <c r="CD419" s="137"/>
      <c r="CE419" s="137"/>
      <c r="CF419" s="137"/>
      <c r="CG419" s="67"/>
      <c r="CH419" s="67"/>
      <c r="CI419" s="67"/>
      <c r="CJ419" s="67"/>
      <c r="CK419" s="6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</row>
    <row r="420" spans="59:143" ht="18.75" x14ac:dyDescent="0.25">
      <c r="BG420" s="137"/>
      <c r="BH420" s="137"/>
      <c r="BI420" s="137"/>
      <c r="BJ420" s="137"/>
      <c r="BK420" s="137"/>
      <c r="BL420" s="85"/>
      <c r="BM420" s="85">
        <v>101</v>
      </c>
      <c r="BN420" s="340"/>
      <c r="BO420" s="340"/>
      <c r="BP420" s="340"/>
      <c r="BQ420" s="340"/>
      <c r="BR420" s="340"/>
      <c r="BS420" s="340"/>
      <c r="BT420" s="340"/>
      <c r="BU420" s="340"/>
      <c r="BV420" s="278"/>
      <c r="BW420" s="279"/>
      <c r="BX420" s="383"/>
      <c r="BY420" s="137"/>
      <c r="BZ420" s="137"/>
      <c r="CA420" s="137"/>
      <c r="CB420" s="361" t="str">
        <f t="shared" si="8"/>
        <v/>
      </c>
      <c r="CC420" s="361" t="str">
        <f t="shared" si="9"/>
        <v/>
      </c>
      <c r="CD420" s="137"/>
      <c r="CE420" s="137"/>
      <c r="CF420" s="137"/>
      <c r="CG420" s="67"/>
      <c r="CH420" s="67"/>
      <c r="CI420" s="67"/>
      <c r="CJ420" s="67"/>
      <c r="CK420" s="6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</row>
    <row r="421" spans="59:143" ht="18.75" x14ac:dyDescent="0.25">
      <c r="BG421" s="137"/>
      <c r="BH421" s="137"/>
      <c r="BI421" s="137"/>
      <c r="BJ421" s="137"/>
      <c r="BK421" s="137"/>
      <c r="BL421" s="85"/>
      <c r="BM421" s="85">
        <v>102</v>
      </c>
      <c r="BN421" s="340"/>
      <c r="BO421" s="340"/>
      <c r="BP421" s="340"/>
      <c r="BQ421" s="340"/>
      <c r="BR421" s="340"/>
      <c r="BS421" s="340"/>
      <c r="BT421" s="340"/>
      <c r="BU421" s="340"/>
      <c r="BV421" s="278"/>
      <c r="BW421" s="279"/>
      <c r="BX421" s="383"/>
      <c r="BY421" s="137"/>
      <c r="BZ421" s="137"/>
      <c r="CA421" s="137"/>
      <c r="CB421" s="361" t="str">
        <f t="shared" si="8"/>
        <v/>
      </c>
      <c r="CC421" s="361" t="str">
        <f t="shared" si="9"/>
        <v/>
      </c>
      <c r="CD421" s="137"/>
      <c r="CE421" s="137"/>
      <c r="CF421" s="137"/>
      <c r="CG421" s="67"/>
      <c r="CH421" s="67"/>
      <c r="CI421" s="67"/>
      <c r="CJ421" s="67"/>
      <c r="CK421" s="6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</row>
    <row r="422" spans="59:143" ht="18.75" x14ac:dyDescent="0.25">
      <c r="BG422" s="137"/>
      <c r="BH422" s="137"/>
      <c r="BI422" s="137"/>
      <c r="BJ422" s="137"/>
      <c r="BK422" s="137"/>
      <c r="BL422" s="85"/>
      <c r="BM422" s="85">
        <v>103</v>
      </c>
      <c r="BN422" s="340"/>
      <c r="BO422" s="340"/>
      <c r="BP422" s="340"/>
      <c r="BQ422" s="340"/>
      <c r="BR422" s="340"/>
      <c r="BS422" s="340"/>
      <c r="BT422" s="340"/>
      <c r="BU422" s="340"/>
      <c r="BV422" s="278"/>
      <c r="BW422" s="279"/>
      <c r="BX422" s="383"/>
      <c r="BY422" s="137"/>
      <c r="BZ422" s="137"/>
      <c r="CA422" s="137"/>
      <c r="CB422" s="361" t="str">
        <f t="shared" si="8"/>
        <v/>
      </c>
      <c r="CC422" s="361" t="str">
        <f t="shared" si="9"/>
        <v/>
      </c>
      <c r="CD422" s="137"/>
      <c r="CE422" s="137"/>
      <c r="CF422" s="137"/>
      <c r="CG422" s="67"/>
      <c r="CH422" s="67"/>
      <c r="CI422" s="67"/>
      <c r="CJ422" s="67"/>
      <c r="CK422" s="6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</row>
    <row r="423" spans="59:143" ht="18.75" x14ac:dyDescent="0.25">
      <c r="BG423" s="137"/>
      <c r="BH423" s="137"/>
      <c r="BI423" s="137"/>
      <c r="BJ423" s="137"/>
      <c r="BK423" s="137"/>
      <c r="BL423" s="85"/>
      <c r="BM423" s="85">
        <v>104</v>
      </c>
      <c r="BN423" s="340"/>
      <c r="BO423" s="340"/>
      <c r="BP423" s="340"/>
      <c r="BQ423" s="340"/>
      <c r="BR423" s="340"/>
      <c r="BS423" s="340"/>
      <c r="BT423" s="340"/>
      <c r="BU423" s="340"/>
      <c r="BV423" s="278"/>
      <c r="BW423" s="279"/>
      <c r="BX423" s="383"/>
      <c r="BY423" s="137"/>
      <c r="BZ423" s="137"/>
      <c r="CA423" s="137"/>
      <c r="CB423" s="361" t="str">
        <f t="shared" si="8"/>
        <v/>
      </c>
      <c r="CC423" s="361" t="str">
        <f t="shared" si="9"/>
        <v/>
      </c>
      <c r="CD423" s="137"/>
      <c r="CE423" s="137"/>
      <c r="CF423" s="137"/>
      <c r="CG423" s="67"/>
      <c r="CH423" s="67"/>
      <c r="CI423" s="67"/>
      <c r="CJ423" s="67"/>
      <c r="CK423" s="6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</row>
    <row r="424" spans="59:143" ht="18.75" x14ac:dyDescent="0.25">
      <c r="BG424" s="137"/>
      <c r="BH424" s="137"/>
      <c r="BI424" s="137"/>
      <c r="BJ424" s="137"/>
      <c r="BK424" s="137"/>
      <c r="BL424" s="85"/>
      <c r="BM424" s="85">
        <v>105</v>
      </c>
      <c r="BN424" s="340"/>
      <c r="BO424" s="340"/>
      <c r="BP424" s="340"/>
      <c r="BQ424" s="340"/>
      <c r="BR424" s="340"/>
      <c r="BS424" s="340"/>
      <c r="BT424" s="340"/>
      <c r="BU424" s="340"/>
      <c r="BV424" s="278"/>
      <c r="BW424" s="279"/>
      <c r="BX424" s="383"/>
      <c r="BY424" s="137"/>
      <c r="BZ424" s="137"/>
      <c r="CA424" s="137"/>
      <c r="CB424" s="361" t="str">
        <f t="shared" si="8"/>
        <v/>
      </c>
      <c r="CC424" s="361" t="str">
        <f t="shared" si="9"/>
        <v/>
      </c>
      <c r="CD424" s="137"/>
      <c r="CE424" s="137"/>
      <c r="CF424" s="137"/>
      <c r="CG424" s="67"/>
      <c r="CH424" s="67"/>
      <c r="CI424" s="67"/>
      <c r="CJ424" s="67"/>
      <c r="CK424" s="6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</row>
    <row r="425" spans="59:143" ht="18.75" x14ac:dyDescent="0.25">
      <c r="BG425" s="137"/>
      <c r="BH425" s="137"/>
      <c r="BI425" s="137"/>
      <c r="BJ425" s="137"/>
      <c r="BK425" s="137"/>
      <c r="BL425" s="85"/>
      <c r="BM425" s="85">
        <v>106</v>
      </c>
      <c r="BN425" s="340"/>
      <c r="BO425" s="340"/>
      <c r="BP425" s="340"/>
      <c r="BQ425" s="340"/>
      <c r="BR425" s="340"/>
      <c r="BS425" s="340"/>
      <c r="BT425" s="340"/>
      <c r="BU425" s="340"/>
      <c r="BV425" s="278"/>
      <c r="BW425" s="279"/>
      <c r="BX425" s="383"/>
      <c r="BY425" s="137"/>
      <c r="BZ425" s="137"/>
      <c r="CA425" s="137"/>
      <c r="CB425" s="361" t="str">
        <f t="shared" si="8"/>
        <v/>
      </c>
      <c r="CC425" s="361" t="str">
        <f t="shared" si="9"/>
        <v/>
      </c>
      <c r="CD425" s="137"/>
      <c r="CE425" s="137"/>
      <c r="CF425" s="137"/>
      <c r="CG425" s="67"/>
      <c r="CH425" s="67"/>
      <c r="CI425" s="67"/>
      <c r="CJ425" s="67"/>
      <c r="CK425" s="6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</row>
    <row r="426" spans="59:143" ht="18.75" x14ac:dyDescent="0.25">
      <c r="BG426" s="137"/>
      <c r="BH426" s="137"/>
      <c r="BI426" s="137"/>
      <c r="BJ426" s="137"/>
      <c r="BK426" s="137"/>
      <c r="BL426" s="85"/>
      <c r="BM426" s="85">
        <v>107</v>
      </c>
      <c r="BN426" s="340"/>
      <c r="BO426" s="340"/>
      <c r="BP426" s="340"/>
      <c r="BQ426" s="340"/>
      <c r="BR426" s="340"/>
      <c r="BS426" s="340"/>
      <c r="BT426" s="340"/>
      <c r="BU426" s="340"/>
      <c r="BV426" s="278"/>
      <c r="BW426" s="279"/>
      <c r="BX426" s="383"/>
      <c r="BY426" s="137"/>
      <c r="BZ426" s="137"/>
      <c r="CA426" s="137"/>
      <c r="CB426" s="361" t="str">
        <f t="shared" si="8"/>
        <v/>
      </c>
      <c r="CC426" s="361" t="str">
        <f t="shared" si="9"/>
        <v/>
      </c>
      <c r="CD426" s="137"/>
      <c r="CE426" s="137"/>
      <c r="CF426" s="137"/>
      <c r="CG426" s="67"/>
      <c r="CH426" s="67"/>
      <c r="CI426" s="67"/>
      <c r="CJ426" s="67"/>
      <c r="CK426" s="6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</row>
    <row r="427" spans="59:143" ht="18.75" x14ac:dyDescent="0.25">
      <c r="BG427" s="137"/>
      <c r="BH427" s="137"/>
      <c r="BI427" s="137"/>
      <c r="BJ427" s="137"/>
      <c r="BK427" s="137"/>
      <c r="BL427" s="85"/>
      <c r="BM427" s="85">
        <v>108</v>
      </c>
      <c r="BN427" s="340"/>
      <c r="BO427" s="340"/>
      <c r="BP427" s="340"/>
      <c r="BQ427" s="340"/>
      <c r="BR427" s="340"/>
      <c r="BS427" s="340"/>
      <c r="BT427" s="340"/>
      <c r="BU427" s="340"/>
      <c r="BV427" s="278"/>
      <c r="BW427" s="279"/>
      <c r="BX427" s="383"/>
      <c r="BY427" s="137"/>
      <c r="BZ427" s="137"/>
      <c r="CA427" s="137"/>
      <c r="CB427" s="361" t="str">
        <f t="shared" si="8"/>
        <v/>
      </c>
      <c r="CC427" s="361" t="str">
        <f t="shared" si="9"/>
        <v/>
      </c>
      <c r="CD427" s="137"/>
      <c r="CE427" s="137"/>
      <c r="CF427" s="137"/>
      <c r="CG427" s="67"/>
      <c r="CH427" s="67"/>
      <c r="CI427" s="67"/>
      <c r="CJ427" s="67"/>
      <c r="CK427" s="6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</row>
    <row r="428" spans="59:143" ht="18.75" x14ac:dyDescent="0.25">
      <c r="BG428" s="137"/>
      <c r="BH428" s="137"/>
      <c r="BI428" s="137"/>
      <c r="BJ428" s="137"/>
      <c r="BK428" s="137"/>
      <c r="BL428" s="85"/>
      <c r="BM428" s="85">
        <v>109</v>
      </c>
      <c r="BN428" s="340"/>
      <c r="BO428" s="340"/>
      <c r="BP428" s="340"/>
      <c r="BQ428" s="340"/>
      <c r="BR428" s="340"/>
      <c r="BS428" s="340"/>
      <c r="BT428" s="340"/>
      <c r="BU428" s="340"/>
      <c r="BV428" s="278"/>
      <c r="BW428" s="279"/>
      <c r="BX428" s="383"/>
      <c r="BY428" s="137"/>
      <c r="BZ428" s="137"/>
      <c r="CA428" s="137"/>
      <c r="CB428" s="361" t="str">
        <f t="shared" si="8"/>
        <v/>
      </c>
      <c r="CC428" s="361" t="str">
        <f t="shared" si="9"/>
        <v/>
      </c>
      <c r="CD428" s="137"/>
      <c r="CE428" s="137"/>
      <c r="CF428" s="137"/>
      <c r="CG428" s="67"/>
      <c r="CH428" s="67"/>
      <c r="CI428" s="67"/>
      <c r="CJ428" s="67"/>
      <c r="CK428" s="6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</row>
    <row r="429" spans="59:143" ht="18.75" x14ac:dyDescent="0.25">
      <c r="BG429" s="137"/>
      <c r="BH429" s="137"/>
      <c r="BI429" s="137"/>
      <c r="BJ429" s="137"/>
      <c r="BK429" s="137"/>
      <c r="BL429" s="85"/>
      <c r="BM429" s="85">
        <v>110</v>
      </c>
      <c r="BN429" s="340"/>
      <c r="BO429" s="340"/>
      <c r="BP429" s="340"/>
      <c r="BQ429" s="340"/>
      <c r="BR429" s="340"/>
      <c r="BS429" s="340"/>
      <c r="BT429" s="340"/>
      <c r="BU429" s="340"/>
      <c r="BV429" s="278"/>
      <c r="BW429" s="279"/>
      <c r="BX429" s="383"/>
      <c r="BY429" s="137"/>
      <c r="BZ429" s="137"/>
      <c r="CA429" s="137"/>
      <c r="CB429" s="361" t="str">
        <f t="shared" si="8"/>
        <v/>
      </c>
      <c r="CC429" s="361" t="str">
        <f t="shared" si="9"/>
        <v/>
      </c>
      <c r="CD429" s="137"/>
      <c r="CE429" s="137"/>
      <c r="CF429" s="137"/>
      <c r="CG429" s="67"/>
      <c r="CH429" s="67"/>
      <c r="CI429" s="67"/>
      <c r="CJ429" s="67"/>
      <c r="CK429" s="6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</row>
    <row r="430" spans="59:143" ht="18.75" x14ac:dyDescent="0.25">
      <c r="BG430" s="137"/>
      <c r="BH430" s="137"/>
      <c r="BI430" s="137"/>
      <c r="BJ430" s="137"/>
      <c r="BK430" s="137"/>
      <c r="BL430" s="85"/>
      <c r="BM430" s="85">
        <v>111</v>
      </c>
      <c r="BN430" s="340"/>
      <c r="BO430" s="340"/>
      <c r="BP430" s="340"/>
      <c r="BQ430" s="340"/>
      <c r="BR430" s="340"/>
      <c r="BS430" s="340"/>
      <c r="BT430" s="340"/>
      <c r="BU430" s="340"/>
      <c r="BV430" s="278"/>
      <c r="BW430" s="279"/>
      <c r="BX430" s="383"/>
      <c r="BY430" s="137"/>
      <c r="BZ430" s="137"/>
      <c r="CA430" s="137"/>
      <c r="CB430" s="361" t="str">
        <f t="shared" si="8"/>
        <v/>
      </c>
      <c r="CC430" s="361" t="str">
        <f t="shared" si="9"/>
        <v/>
      </c>
      <c r="CD430" s="137"/>
      <c r="CE430" s="137"/>
      <c r="CF430" s="137"/>
      <c r="CG430" s="67"/>
      <c r="CH430" s="67"/>
      <c r="CI430" s="67"/>
      <c r="CJ430" s="67"/>
      <c r="CK430" s="6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</row>
    <row r="431" spans="59:143" ht="18.75" x14ac:dyDescent="0.25">
      <c r="BG431" s="137"/>
      <c r="BH431" s="137"/>
      <c r="BI431" s="137"/>
      <c r="BJ431" s="137"/>
      <c r="BK431" s="137"/>
      <c r="BL431" s="85"/>
      <c r="BM431" s="85">
        <v>112</v>
      </c>
      <c r="BN431" s="340"/>
      <c r="BO431" s="340"/>
      <c r="BP431" s="340"/>
      <c r="BQ431" s="340"/>
      <c r="BR431" s="340"/>
      <c r="BS431" s="340"/>
      <c r="BT431" s="340"/>
      <c r="BU431" s="340"/>
      <c r="BV431" s="278"/>
      <c r="BW431" s="279"/>
      <c r="BX431" s="383"/>
      <c r="BY431" s="137"/>
      <c r="BZ431" s="137"/>
      <c r="CA431" s="137"/>
      <c r="CB431" s="361" t="str">
        <f t="shared" si="8"/>
        <v/>
      </c>
      <c r="CC431" s="361" t="str">
        <f t="shared" si="9"/>
        <v/>
      </c>
      <c r="CD431" s="137"/>
      <c r="CE431" s="137"/>
      <c r="CF431" s="137"/>
      <c r="CG431" s="67"/>
      <c r="CH431" s="67"/>
      <c r="CI431" s="67"/>
      <c r="CJ431" s="67"/>
      <c r="CK431" s="6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</row>
    <row r="432" spans="59:143" ht="18.75" x14ac:dyDescent="0.25">
      <c r="BG432" s="137"/>
      <c r="BH432" s="137"/>
      <c r="BI432" s="137"/>
      <c r="BJ432" s="137"/>
      <c r="BK432" s="137"/>
      <c r="BL432" s="85"/>
      <c r="BM432" s="85">
        <v>113</v>
      </c>
      <c r="BN432" s="340"/>
      <c r="BO432" s="340"/>
      <c r="BP432" s="340"/>
      <c r="BQ432" s="340"/>
      <c r="BR432" s="340"/>
      <c r="BS432" s="340"/>
      <c r="BT432" s="340"/>
      <c r="BU432" s="340"/>
      <c r="BV432" s="278"/>
      <c r="BW432" s="279"/>
      <c r="BX432" s="383"/>
      <c r="BY432" s="137"/>
      <c r="BZ432" s="137"/>
      <c r="CA432" s="137"/>
      <c r="CB432" s="361" t="str">
        <f t="shared" si="8"/>
        <v/>
      </c>
      <c r="CC432" s="361" t="str">
        <f t="shared" si="9"/>
        <v/>
      </c>
      <c r="CD432" s="137"/>
      <c r="CE432" s="137"/>
      <c r="CF432" s="137"/>
      <c r="CG432" s="67"/>
      <c r="CH432" s="67"/>
      <c r="CI432" s="67"/>
      <c r="CJ432" s="67"/>
      <c r="CK432" s="6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</row>
    <row r="433" spans="59:143" ht="18.75" x14ac:dyDescent="0.25">
      <c r="BG433" s="137"/>
      <c r="BH433" s="137"/>
      <c r="BI433" s="137"/>
      <c r="BJ433" s="137"/>
      <c r="BK433" s="137"/>
      <c r="BL433" s="85"/>
      <c r="BM433" s="85">
        <v>114</v>
      </c>
      <c r="BN433" s="340"/>
      <c r="BO433" s="340"/>
      <c r="BP433" s="340"/>
      <c r="BQ433" s="340"/>
      <c r="BR433" s="340"/>
      <c r="BS433" s="340"/>
      <c r="BT433" s="340"/>
      <c r="BU433" s="340"/>
      <c r="BV433" s="278"/>
      <c r="BW433" s="279"/>
      <c r="BX433" s="383"/>
      <c r="BY433" s="137"/>
      <c r="BZ433" s="137"/>
      <c r="CA433" s="137"/>
      <c r="CB433" s="361" t="str">
        <f t="shared" si="8"/>
        <v/>
      </c>
      <c r="CC433" s="361" t="str">
        <f t="shared" si="9"/>
        <v/>
      </c>
      <c r="CD433" s="137"/>
      <c r="CE433" s="137"/>
      <c r="CF433" s="137"/>
      <c r="CG433" s="67"/>
      <c r="CH433" s="67"/>
      <c r="CI433" s="67"/>
      <c r="CJ433" s="67"/>
      <c r="CK433" s="6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</row>
    <row r="434" spans="59:143" ht="18.75" x14ac:dyDescent="0.25">
      <c r="BG434" s="137"/>
      <c r="BH434" s="137"/>
      <c r="BI434" s="137"/>
      <c r="BJ434" s="137"/>
      <c r="BK434" s="137"/>
      <c r="BL434" s="85"/>
      <c r="BM434" s="85">
        <v>115</v>
      </c>
      <c r="BN434" s="340"/>
      <c r="BO434" s="340"/>
      <c r="BP434" s="340"/>
      <c r="BQ434" s="340"/>
      <c r="BR434" s="340"/>
      <c r="BS434" s="340"/>
      <c r="BT434" s="340"/>
      <c r="BU434" s="340"/>
      <c r="BV434" s="278"/>
      <c r="BW434" s="279"/>
      <c r="BX434" s="383"/>
      <c r="BY434" s="137"/>
      <c r="BZ434" s="137"/>
      <c r="CA434" s="137"/>
      <c r="CB434" s="361" t="str">
        <f t="shared" si="8"/>
        <v/>
      </c>
      <c r="CC434" s="361" t="str">
        <f t="shared" si="9"/>
        <v/>
      </c>
      <c r="CD434" s="137"/>
      <c r="CE434" s="137"/>
      <c r="CF434" s="137"/>
      <c r="CG434" s="67"/>
      <c r="CH434" s="67"/>
      <c r="CI434" s="67"/>
      <c r="CJ434" s="67"/>
      <c r="CK434" s="6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</row>
    <row r="435" spans="59:143" ht="18.75" x14ac:dyDescent="0.25">
      <c r="BG435" s="137"/>
      <c r="BH435" s="137"/>
      <c r="BI435" s="137"/>
      <c r="BJ435" s="137"/>
      <c r="BK435" s="137"/>
      <c r="BL435" s="85"/>
      <c r="BM435" s="85">
        <v>116</v>
      </c>
      <c r="BN435" s="340"/>
      <c r="BO435" s="340"/>
      <c r="BP435" s="340"/>
      <c r="BQ435" s="340"/>
      <c r="BR435" s="340"/>
      <c r="BS435" s="340"/>
      <c r="BT435" s="340"/>
      <c r="BU435" s="340"/>
      <c r="BV435" s="278"/>
      <c r="BW435" s="279"/>
      <c r="BX435" s="383"/>
      <c r="BY435" s="137"/>
      <c r="BZ435" s="137"/>
      <c r="CA435" s="137"/>
      <c r="CB435" s="361" t="str">
        <f t="shared" si="8"/>
        <v/>
      </c>
      <c r="CC435" s="361" t="str">
        <f t="shared" si="9"/>
        <v/>
      </c>
      <c r="CD435" s="137"/>
      <c r="CE435" s="137"/>
      <c r="CF435" s="137"/>
      <c r="CG435" s="67"/>
      <c r="CH435" s="67"/>
      <c r="CI435" s="67"/>
      <c r="CJ435" s="67"/>
      <c r="CK435" s="6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</row>
    <row r="436" spans="59:143" ht="18.75" x14ac:dyDescent="0.25">
      <c r="BG436" s="137"/>
      <c r="BH436" s="137"/>
      <c r="BI436" s="137"/>
      <c r="BJ436" s="137"/>
      <c r="BK436" s="137"/>
      <c r="BL436" s="85"/>
      <c r="BM436" s="85">
        <v>117</v>
      </c>
      <c r="BN436" s="340"/>
      <c r="BO436" s="340"/>
      <c r="BP436" s="340"/>
      <c r="BQ436" s="340"/>
      <c r="BR436" s="340"/>
      <c r="BS436" s="340"/>
      <c r="BT436" s="340"/>
      <c r="BU436" s="340"/>
      <c r="BV436" s="278"/>
      <c r="BW436" s="279"/>
      <c r="BX436" s="383"/>
      <c r="BY436" s="137"/>
      <c r="BZ436" s="137"/>
      <c r="CA436" s="137"/>
      <c r="CB436" s="361" t="str">
        <f t="shared" si="8"/>
        <v/>
      </c>
      <c r="CC436" s="361" t="str">
        <f t="shared" si="9"/>
        <v/>
      </c>
      <c r="CD436" s="137"/>
      <c r="CE436" s="137"/>
      <c r="CF436" s="137"/>
      <c r="CG436" s="67"/>
      <c r="CH436" s="67"/>
      <c r="CI436" s="67"/>
      <c r="CJ436" s="67"/>
      <c r="CK436" s="67"/>
      <c r="CL436" s="137"/>
      <c r="CM436" s="137"/>
      <c r="CN436" s="137"/>
      <c r="CO436" s="137"/>
      <c r="CP436" s="137"/>
      <c r="CQ436" s="137"/>
      <c r="CR436" s="137"/>
      <c r="CS436" s="137"/>
      <c r="CT436" s="137"/>
      <c r="CU436" s="137"/>
      <c r="CV436" s="137"/>
      <c r="CW436" s="137"/>
      <c r="CX436" s="13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</row>
    <row r="437" spans="59:143" ht="18.75" x14ac:dyDescent="0.25">
      <c r="BG437" s="137"/>
      <c r="BH437" s="137"/>
      <c r="BI437" s="137"/>
      <c r="BJ437" s="137"/>
      <c r="BK437" s="137"/>
      <c r="BL437" s="85"/>
      <c r="BM437" s="85">
        <v>118</v>
      </c>
      <c r="BN437" s="340"/>
      <c r="BO437" s="340"/>
      <c r="BP437" s="340"/>
      <c r="BQ437" s="340"/>
      <c r="BR437" s="340"/>
      <c r="BS437" s="340"/>
      <c r="BT437" s="340"/>
      <c r="BU437" s="340"/>
      <c r="BV437" s="278"/>
      <c r="BW437" s="279"/>
      <c r="BX437" s="383"/>
      <c r="BY437" s="137"/>
      <c r="BZ437" s="137"/>
      <c r="CA437" s="137"/>
      <c r="CB437" s="361" t="str">
        <f t="shared" si="8"/>
        <v/>
      </c>
      <c r="CC437" s="361" t="str">
        <f t="shared" si="9"/>
        <v/>
      </c>
      <c r="CD437" s="137"/>
      <c r="CE437" s="137"/>
      <c r="CF437" s="137"/>
      <c r="CG437" s="67"/>
      <c r="CH437" s="67"/>
      <c r="CI437" s="67"/>
      <c r="CJ437" s="67"/>
      <c r="CK437" s="6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</row>
    <row r="438" spans="59:143" ht="18.75" x14ac:dyDescent="0.25">
      <c r="BG438" s="137"/>
      <c r="BH438" s="137"/>
      <c r="BI438" s="137"/>
      <c r="BJ438" s="137"/>
      <c r="BK438" s="137"/>
      <c r="BL438" s="85"/>
      <c r="BM438" s="85">
        <v>119</v>
      </c>
      <c r="BN438" s="340"/>
      <c r="BO438" s="340"/>
      <c r="BP438" s="340"/>
      <c r="BQ438" s="340"/>
      <c r="BR438" s="340"/>
      <c r="BS438" s="340"/>
      <c r="BT438" s="340"/>
      <c r="BU438" s="340"/>
      <c r="BV438" s="278"/>
      <c r="BW438" s="279"/>
      <c r="BX438" s="383"/>
      <c r="BY438" s="137"/>
      <c r="BZ438" s="137"/>
      <c r="CA438" s="137"/>
      <c r="CB438" s="361" t="str">
        <f t="shared" si="8"/>
        <v/>
      </c>
      <c r="CC438" s="361" t="str">
        <f t="shared" si="9"/>
        <v/>
      </c>
      <c r="CD438" s="137"/>
      <c r="CE438" s="137"/>
      <c r="CF438" s="137"/>
      <c r="CG438" s="67"/>
      <c r="CH438" s="67"/>
      <c r="CI438" s="67"/>
      <c r="CJ438" s="67"/>
      <c r="CK438" s="6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</row>
    <row r="439" spans="59:143" ht="18.75" x14ac:dyDescent="0.25">
      <c r="BG439" s="137"/>
      <c r="BH439" s="137"/>
      <c r="BI439" s="137"/>
      <c r="BJ439" s="137"/>
      <c r="BK439" s="137"/>
      <c r="BL439" s="85"/>
      <c r="BM439" s="85">
        <v>120</v>
      </c>
      <c r="BN439" s="340"/>
      <c r="BO439" s="340"/>
      <c r="BP439" s="340"/>
      <c r="BQ439" s="340"/>
      <c r="BR439" s="340"/>
      <c r="BS439" s="340"/>
      <c r="BT439" s="340"/>
      <c r="BU439" s="340"/>
      <c r="BV439" s="278"/>
      <c r="BW439" s="279"/>
      <c r="BX439" s="383"/>
      <c r="BY439" s="137"/>
      <c r="BZ439" s="137"/>
      <c r="CA439" s="137"/>
      <c r="CB439" s="361" t="str">
        <f t="shared" si="8"/>
        <v/>
      </c>
      <c r="CC439" s="361" t="str">
        <f t="shared" si="9"/>
        <v/>
      </c>
      <c r="CD439" s="137"/>
      <c r="CE439" s="137"/>
      <c r="CF439" s="137"/>
      <c r="CG439" s="67"/>
      <c r="CH439" s="67"/>
      <c r="CI439" s="67"/>
      <c r="CJ439" s="67"/>
      <c r="CK439" s="6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</row>
    <row r="440" spans="59:143" ht="18.75" x14ac:dyDescent="0.25">
      <c r="BG440" s="137"/>
      <c r="BH440" s="137"/>
      <c r="BI440" s="137"/>
      <c r="BJ440" s="137"/>
      <c r="BK440" s="137"/>
      <c r="BL440" s="85"/>
      <c r="BM440" s="85">
        <v>121</v>
      </c>
      <c r="BN440" s="340"/>
      <c r="BO440" s="340"/>
      <c r="BP440" s="340"/>
      <c r="BQ440" s="340"/>
      <c r="BR440" s="340"/>
      <c r="BS440" s="340"/>
      <c r="BT440" s="340"/>
      <c r="BU440" s="340"/>
      <c r="BV440" s="278"/>
      <c r="BW440" s="279"/>
      <c r="BX440" s="383"/>
      <c r="BY440" s="137"/>
      <c r="BZ440" s="137"/>
      <c r="CA440" s="137"/>
      <c r="CB440" s="361" t="str">
        <f t="shared" si="8"/>
        <v/>
      </c>
      <c r="CC440" s="361" t="str">
        <f t="shared" si="9"/>
        <v/>
      </c>
      <c r="CD440" s="137"/>
      <c r="CE440" s="137"/>
      <c r="CF440" s="137"/>
      <c r="CG440" s="67"/>
      <c r="CH440" s="67"/>
      <c r="CI440" s="67"/>
      <c r="CJ440" s="67"/>
      <c r="CK440" s="6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</row>
    <row r="441" spans="59:143" ht="18.75" x14ac:dyDescent="0.25">
      <c r="BG441" s="137"/>
      <c r="BH441" s="137"/>
      <c r="BI441" s="137"/>
      <c r="BJ441" s="137"/>
      <c r="BK441" s="137"/>
      <c r="BL441" s="85"/>
      <c r="BM441" s="85">
        <v>122</v>
      </c>
      <c r="BN441" s="340"/>
      <c r="BO441" s="340"/>
      <c r="BP441" s="340"/>
      <c r="BQ441" s="340"/>
      <c r="BR441" s="340"/>
      <c r="BS441" s="340"/>
      <c r="BT441" s="340"/>
      <c r="BU441" s="340"/>
      <c r="BV441" s="278"/>
      <c r="BW441" s="279"/>
      <c r="BX441" s="383"/>
      <c r="BY441" s="137"/>
      <c r="BZ441" s="137"/>
      <c r="CA441" s="137"/>
      <c r="CB441" s="361" t="str">
        <f t="shared" si="8"/>
        <v/>
      </c>
      <c r="CC441" s="361" t="str">
        <f t="shared" si="9"/>
        <v/>
      </c>
      <c r="CD441" s="137"/>
      <c r="CE441" s="137"/>
      <c r="CF441" s="137"/>
      <c r="CG441" s="67"/>
      <c r="CH441" s="67"/>
      <c r="CI441" s="67"/>
      <c r="CJ441" s="67"/>
      <c r="CK441" s="6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</row>
    <row r="442" spans="59:143" ht="18.75" x14ac:dyDescent="0.25">
      <c r="BG442" s="137"/>
      <c r="BH442" s="137"/>
      <c r="BI442" s="137"/>
      <c r="BJ442" s="137"/>
      <c r="BK442" s="137"/>
      <c r="BL442" s="85"/>
      <c r="BM442" s="85">
        <v>123</v>
      </c>
      <c r="BN442" s="340"/>
      <c r="BO442" s="340"/>
      <c r="BP442" s="340"/>
      <c r="BQ442" s="340"/>
      <c r="BR442" s="340"/>
      <c r="BS442" s="340"/>
      <c r="BT442" s="340"/>
      <c r="BU442" s="340"/>
      <c r="BV442" s="278"/>
      <c r="BW442" s="279"/>
      <c r="BX442" s="383"/>
      <c r="BY442" s="137"/>
      <c r="BZ442" s="137"/>
      <c r="CA442" s="137"/>
      <c r="CB442" s="361" t="str">
        <f t="shared" si="8"/>
        <v/>
      </c>
      <c r="CC442" s="361" t="str">
        <f t="shared" si="9"/>
        <v/>
      </c>
      <c r="CD442" s="137"/>
      <c r="CE442" s="137"/>
      <c r="CF442" s="137"/>
      <c r="CG442" s="67"/>
      <c r="CH442" s="67"/>
      <c r="CI442" s="67"/>
      <c r="CJ442" s="67"/>
      <c r="CK442" s="6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</row>
    <row r="443" spans="59:143" ht="18.75" x14ac:dyDescent="0.25">
      <c r="BG443" s="137"/>
      <c r="BH443" s="137"/>
      <c r="BI443" s="137"/>
      <c r="BJ443" s="137"/>
      <c r="BK443" s="137"/>
      <c r="BL443" s="85"/>
      <c r="BM443" s="85">
        <v>124</v>
      </c>
      <c r="BN443" s="340"/>
      <c r="BO443" s="340"/>
      <c r="BP443" s="340"/>
      <c r="BQ443" s="340"/>
      <c r="BR443" s="340"/>
      <c r="BS443" s="340"/>
      <c r="BT443" s="340"/>
      <c r="BU443" s="340"/>
      <c r="BV443" s="278"/>
      <c r="BW443" s="279"/>
      <c r="BX443" s="383"/>
      <c r="BY443" s="137"/>
      <c r="BZ443" s="137"/>
      <c r="CA443" s="137"/>
      <c r="CB443" s="361" t="str">
        <f t="shared" si="8"/>
        <v/>
      </c>
      <c r="CC443" s="361" t="str">
        <f t="shared" si="9"/>
        <v/>
      </c>
      <c r="CD443" s="137"/>
      <c r="CE443" s="137"/>
      <c r="CF443" s="137"/>
      <c r="CG443" s="67"/>
      <c r="CH443" s="67"/>
      <c r="CI443" s="67"/>
      <c r="CJ443" s="67"/>
      <c r="CK443" s="6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  <c r="EH443" s="137"/>
      <c r="EI443" s="137"/>
      <c r="EJ443" s="137"/>
      <c r="EK443" s="137"/>
      <c r="EL443" s="137"/>
      <c r="EM443" s="137"/>
    </row>
    <row r="444" spans="59:143" ht="18.75" x14ac:dyDescent="0.25">
      <c r="BG444" s="137"/>
      <c r="BH444" s="137"/>
      <c r="BI444" s="137"/>
      <c r="BJ444" s="137"/>
      <c r="BK444" s="137"/>
      <c r="BL444" s="85"/>
      <c r="BM444" s="85">
        <v>125</v>
      </c>
      <c r="BN444" s="340"/>
      <c r="BO444" s="340"/>
      <c r="BP444" s="340"/>
      <c r="BQ444" s="340"/>
      <c r="BR444" s="340"/>
      <c r="BS444" s="340"/>
      <c r="BT444" s="340"/>
      <c r="BU444" s="340"/>
      <c r="BV444" s="278"/>
      <c r="BW444" s="279"/>
      <c r="BX444" s="383"/>
      <c r="BY444" s="137"/>
      <c r="BZ444" s="137"/>
      <c r="CA444" s="137"/>
      <c r="CB444" s="361" t="str">
        <f t="shared" si="8"/>
        <v/>
      </c>
      <c r="CC444" s="361" t="str">
        <f t="shared" si="9"/>
        <v/>
      </c>
      <c r="CD444" s="137"/>
      <c r="CE444" s="137"/>
      <c r="CF444" s="137"/>
      <c r="CG444" s="67"/>
      <c r="CH444" s="67"/>
      <c r="CI444" s="67"/>
      <c r="CJ444" s="67"/>
      <c r="CK444" s="6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  <c r="EH444" s="137"/>
      <c r="EI444" s="137"/>
      <c r="EJ444" s="137"/>
      <c r="EK444" s="137"/>
      <c r="EL444" s="137"/>
      <c r="EM444" s="137"/>
    </row>
    <row r="445" spans="59:143" ht="18.75" x14ac:dyDescent="0.25">
      <c r="BG445" s="137"/>
      <c r="BH445" s="137"/>
      <c r="BI445" s="137"/>
      <c r="BJ445" s="137"/>
      <c r="BK445" s="137"/>
      <c r="BL445" s="85"/>
      <c r="BM445" s="85">
        <v>126</v>
      </c>
      <c r="BN445" s="340"/>
      <c r="BO445" s="340"/>
      <c r="BP445" s="340"/>
      <c r="BQ445" s="340"/>
      <c r="BR445" s="340"/>
      <c r="BS445" s="340"/>
      <c r="BT445" s="340"/>
      <c r="BU445" s="340"/>
      <c r="BV445" s="278"/>
      <c r="BW445" s="279"/>
      <c r="BX445" s="383"/>
      <c r="BY445" s="137"/>
      <c r="BZ445" s="137"/>
      <c r="CA445" s="137"/>
      <c r="CB445" s="361" t="str">
        <f t="shared" si="8"/>
        <v/>
      </c>
      <c r="CC445" s="361" t="str">
        <f t="shared" si="9"/>
        <v/>
      </c>
      <c r="CD445" s="137"/>
      <c r="CE445" s="137"/>
      <c r="CF445" s="137"/>
      <c r="CG445" s="67"/>
      <c r="CH445" s="67"/>
      <c r="CI445" s="67"/>
      <c r="CJ445" s="67"/>
      <c r="CK445" s="6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  <c r="EH445" s="137"/>
      <c r="EI445" s="137"/>
      <c r="EJ445" s="137"/>
      <c r="EK445" s="137"/>
      <c r="EL445" s="137"/>
      <c r="EM445" s="137"/>
    </row>
    <row r="446" spans="59:143" ht="18.75" x14ac:dyDescent="0.25">
      <c r="BG446" s="137"/>
      <c r="BH446" s="137"/>
      <c r="BI446" s="137"/>
      <c r="BJ446" s="137"/>
      <c r="BK446" s="137"/>
      <c r="BL446" s="85"/>
      <c r="BM446" s="85">
        <v>127</v>
      </c>
      <c r="BN446" s="340"/>
      <c r="BO446" s="340"/>
      <c r="BP446" s="340"/>
      <c r="BQ446" s="340"/>
      <c r="BR446" s="340"/>
      <c r="BS446" s="340"/>
      <c r="BT446" s="340"/>
      <c r="BU446" s="340"/>
      <c r="BV446" s="278"/>
      <c r="BW446" s="279"/>
      <c r="BX446" s="383"/>
      <c r="BY446" s="137"/>
      <c r="BZ446" s="137"/>
      <c r="CA446" s="137"/>
      <c r="CB446" s="361" t="str">
        <f t="shared" si="8"/>
        <v/>
      </c>
      <c r="CC446" s="361" t="str">
        <f t="shared" si="9"/>
        <v/>
      </c>
      <c r="CD446" s="137"/>
      <c r="CE446" s="137"/>
      <c r="CF446" s="137"/>
      <c r="CG446" s="67"/>
      <c r="CH446" s="67"/>
      <c r="CI446" s="67"/>
      <c r="CJ446" s="67"/>
      <c r="CK446" s="6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  <c r="DE446" s="137"/>
      <c r="DF446" s="137"/>
      <c r="DG446" s="137"/>
      <c r="DH446" s="137"/>
      <c r="DI446" s="137"/>
      <c r="DJ446" s="137"/>
      <c r="DK446" s="137"/>
      <c r="DL446" s="137"/>
      <c r="DM446" s="137"/>
      <c r="DN446" s="137"/>
      <c r="DO446" s="137"/>
      <c r="DP446" s="137"/>
      <c r="DQ446" s="137"/>
      <c r="DR446" s="137"/>
      <c r="DS446" s="137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137"/>
      <c r="ED446" s="137"/>
      <c r="EE446" s="137"/>
      <c r="EF446" s="137"/>
      <c r="EG446" s="137"/>
      <c r="EH446" s="137"/>
      <c r="EI446" s="137"/>
      <c r="EJ446" s="137"/>
      <c r="EK446" s="137"/>
      <c r="EL446" s="137"/>
      <c r="EM446" s="137"/>
    </row>
    <row r="447" spans="59:143" ht="18.75" x14ac:dyDescent="0.25">
      <c r="BG447" s="137"/>
      <c r="BH447" s="137"/>
      <c r="BI447" s="137"/>
      <c r="BJ447" s="137"/>
      <c r="BK447" s="137"/>
      <c r="BL447" s="85"/>
      <c r="BM447" s="85">
        <v>128</v>
      </c>
      <c r="BN447" s="340"/>
      <c r="BO447" s="340"/>
      <c r="BP447" s="340"/>
      <c r="BQ447" s="340"/>
      <c r="BR447" s="340"/>
      <c r="BS447" s="340"/>
      <c r="BT447" s="340"/>
      <c r="BU447" s="340"/>
      <c r="BV447" s="278"/>
      <c r="BW447" s="279"/>
      <c r="BX447" s="383"/>
      <c r="BY447" s="137"/>
      <c r="BZ447" s="137"/>
      <c r="CA447" s="137"/>
      <c r="CB447" s="361" t="str">
        <f t="shared" si="8"/>
        <v/>
      </c>
      <c r="CC447" s="361" t="str">
        <f t="shared" si="9"/>
        <v/>
      </c>
      <c r="CD447" s="137"/>
      <c r="CE447" s="137"/>
      <c r="CF447" s="137"/>
      <c r="CG447" s="67"/>
      <c r="CH447" s="67"/>
      <c r="CI447" s="67"/>
      <c r="CJ447" s="67"/>
      <c r="CK447" s="6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  <c r="EH447" s="137"/>
      <c r="EI447" s="137"/>
      <c r="EJ447" s="137"/>
      <c r="EK447" s="137"/>
      <c r="EL447" s="137"/>
      <c r="EM447" s="137"/>
    </row>
    <row r="448" spans="59:143" ht="18.75" x14ac:dyDescent="0.25">
      <c r="BG448" s="137"/>
      <c r="BH448" s="137"/>
      <c r="BI448" s="137"/>
      <c r="BJ448" s="137"/>
      <c r="BK448" s="137"/>
      <c r="BL448" s="85"/>
      <c r="BM448" s="85">
        <v>129</v>
      </c>
      <c r="BN448" s="340"/>
      <c r="BO448" s="340"/>
      <c r="BP448" s="340"/>
      <c r="BQ448" s="340"/>
      <c r="BR448" s="340"/>
      <c r="BS448" s="340"/>
      <c r="BT448" s="340"/>
      <c r="BU448" s="340"/>
      <c r="BV448" s="278"/>
      <c r="BW448" s="279"/>
      <c r="BX448" s="383"/>
      <c r="BY448" s="137"/>
      <c r="BZ448" s="137"/>
      <c r="CA448" s="137"/>
      <c r="CB448" s="361" t="str">
        <f t="shared" si="8"/>
        <v/>
      </c>
      <c r="CC448" s="361" t="str">
        <f t="shared" si="9"/>
        <v/>
      </c>
      <c r="CD448" s="137"/>
      <c r="CE448" s="137"/>
      <c r="CF448" s="137"/>
      <c r="CG448" s="67"/>
      <c r="CH448" s="67"/>
      <c r="CI448" s="67"/>
      <c r="CJ448" s="67"/>
      <c r="CK448" s="67"/>
      <c r="CL448" s="137"/>
      <c r="CM448" s="137"/>
      <c r="CN448" s="137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37"/>
      <c r="CY448" s="137"/>
      <c r="CZ448" s="137"/>
      <c r="DA448" s="137"/>
      <c r="DB448" s="137"/>
      <c r="DC448" s="137"/>
      <c r="DD448" s="137"/>
      <c r="DE448" s="137"/>
      <c r="DF448" s="137"/>
      <c r="DG448" s="137"/>
      <c r="DH448" s="137"/>
      <c r="DI448" s="137"/>
      <c r="DJ448" s="137"/>
      <c r="DK448" s="137"/>
      <c r="DL448" s="137"/>
      <c r="DM448" s="137"/>
      <c r="DN448" s="137"/>
      <c r="DO448" s="137"/>
      <c r="DP448" s="137"/>
      <c r="DQ448" s="137"/>
      <c r="DR448" s="137"/>
      <c r="DS448" s="137"/>
      <c r="DT448" s="137"/>
      <c r="DU448" s="137"/>
      <c r="DV448" s="137"/>
      <c r="DW448" s="137"/>
      <c r="DX448" s="137"/>
      <c r="DY448" s="137"/>
      <c r="DZ448" s="137"/>
      <c r="EA448" s="137"/>
      <c r="EB448" s="137"/>
      <c r="EC448" s="137"/>
      <c r="ED448" s="137"/>
      <c r="EE448" s="137"/>
      <c r="EF448" s="137"/>
      <c r="EG448" s="137"/>
      <c r="EH448" s="137"/>
      <c r="EI448" s="137"/>
      <c r="EJ448" s="137"/>
      <c r="EK448" s="137"/>
      <c r="EL448" s="137"/>
      <c r="EM448" s="137"/>
    </row>
    <row r="449" spans="59:143" ht="18.75" x14ac:dyDescent="0.25">
      <c r="BG449" s="137"/>
      <c r="BH449" s="137"/>
      <c r="BI449" s="137"/>
      <c r="BJ449" s="137"/>
      <c r="BK449" s="137"/>
      <c r="BL449" s="85"/>
      <c r="BM449" s="85">
        <v>130</v>
      </c>
      <c r="BN449" s="340"/>
      <c r="BO449" s="340"/>
      <c r="BP449" s="340"/>
      <c r="BQ449" s="340"/>
      <c r="BR449" s="340"/>
      <c r="BS449" s="340"/>
      <c r="BT449" s="340"/>
      <c r="BU449" s="340"/>
      <c r="BV449" s="278"/>
      <c r="BW449" s="279"/>
      <c r="BX449" s="383"/>
      <c r="BY449" s="137"/>
      <c r="BZ449" s="137"/>
      <c r="CA449" s="137"/>
      <c r="CB449" s="361" t="str">
        <f t="shared" si="8"/>
        <v/>
      </c>
      <c r="CC449" s="361" t="str">
        <f t="shared" si="9"/>
        <v/>
      </c>
      <c r="CD449" s="137"/>
      <c r="CE449" s="137"/>
      <c r="CF449" s="137"/>
      <c r="CG449" s="67"/>
      <c r="CH449" s="67"/>
      <c r="CI449" s="67"/>
      <c r="CJ449" s="67"/>
      <c r="CK449" s="67"/>
      <c r="CL449" s="137"/>
      <c r="CM449" s="137"/>
      <c r="CN449" s="137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37"/>
      <c r="CY449" s="137"/>
      <c r="CZ449" s="137"/>
      <c r="DA449" s="137"/>
      <c r="DB449" s="137"/>
      <c r="DC449" s="137"/>
      <c r="DD449" s="137"/>
      <c r="DE449" s="137"/>
      <c r="DF449" s="137"/>
      <c r="DG449" s="137"/>
      <c r="DH449" s="137"/>
      <c r="DI449" s="137"/>
      <c r="DJ449" s="137"/>
      <c r="DK449" s="137"/>
      <c r="DL449" s="137"/>
      <c r="DM449" s="137"/>
      <c r="DN449" s="137"/>
      <c r="DO449" s="137"/>
      <c r="DP449" s="137"/>
      <c r="DQ449" s="137"/>
      <c r="DR449" s="137"/>
      <c r="DS449" s="137"/>
      <c r="DT449" s="137"/>
      <c r="DU449" s="137"/>
      <c r="DV449" s="137"/>
      <c r="DW449" s="137"/>
      <c r="DX449" s="137"/>
      <c r="DY449" s="137"/>
      <c r="DZ449" s="137"/>
      <c r="EA449" s="137"/>
      <c r="EB449" s="137"/>
      <c r="EC449" s="137"/>
      <c r="ED449" s="137"/>
      <c r="EE449" s="137"/>
      <c r="EF449" s="137"/>
      <c r="EG449" s="137"/>
      <c r="EH449" s="137"/>
      <c r="EI449" s="137"/>
      <c r="EJ449" s="137"/>
      <c r="EK449" s="137"/>
      <c r="EL449" s="137"/>
      <c r="EM449" s="137"/>
    </row>
    <row r="450" spans="59:143" ht="18.75" x14ac:dyDescent="0.25">
      <c r="BG450" s="137"/>
      <c r="BH450" s="137"/>
      <c r="BI450" s="137"/>
      <c r="BJ450" s="137"/>
      <c r="BK450" s="137"/>
      <c r="BL450" s="85"/>
      <c r="BM450" s="85">
        <v>131</v>
      </c>
      <c r="BN450" s="340"/>
      <c r="BO450" s="340"/>
      <c r="BP450" s="340"/>
      <c r="BQ450" s="340"/>
      <c r="BR450" s="340"/>
      <c r="BS450" s="340"/>
      <c r="BT450" s="340"/>
      <c r="BU450" s="340"/>
      <c r="BV450" s="278"/>
      <c r="BW450" s="279"/>
      <c r="BX450" s="383"/>
      <c r="BY450" s="137"/>
      <c r="BZ450" s="137"/>
      <c r="CA450" s="137"/>
      <c r="CB450" s="361" t="str">
        <f t="shared" ref="CB450:CB485" si="10">IF(BW450="","",BW450)</f>
        <v/>
      </c>
      <c r="CC450" s="361" t="str">
        <f t="shared" ref="CC450:CC485" si="11">IF(BV450="","",BV450)</f>
        <v/>
      </c>
      <c r="CD450" s="137"/>
      <c r="CE450" s="137"/>
      <c r="CF450" s="137"/>
      <c r="CG450" s="67"/>
      <c r="CH450" s="67"/>
      <c r="CI450" s="67"/>
      <c r="CJ450" s="67"/>
      <c r="CK450" s="6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  <c r="DE450" s="137"/>
      <c r="DF450" s="137"/>
      <c r="DG450" s="137"/>
      <c r="DH450" s="137"/>
      <c r="DI450" s="137"/>
      <c r="DJ450" s="137"/>
      <c r="DK450" s="137"/>
      <c r="DL450" s="137"/>
      <c r="DM450" s="137"/>
      <c r="DN450" s="137"/>
      <c r="DO450" s="137"/>
      <c r="DP450" s="137"/>
      <c r="DQ450" s="137"/>
      <c r="DR450" s="137"/>
      <c r="DS450" s="137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137"/>
      <c r="ED450" s="137"/>
      <c r="EE450" s="137"/>
      <c r="EF450" s="137"/>
      <c r="EG450" s="137"/>
      <c r="EH450" s="137"/>
      <c r="EI450" s="137"/>
      <c r="EJ450" s="137"/>
      <c r="EK450" s="137"/>
      <c r="EL450" s="137"/>
      <c r="EM450" s="137"/>
    </row>
    <row r="451" spans="59:143" ht="18.75" x14ac:dyDescent="0.25">
      <c r="BG451" s="137"/>
      <c r="BH451" s="137"/>
      <c r="BI451" s="137"/>
      <c r="BJ451" s="137"/>
      <c r="BK451" s="137"/>
      <c r="BL451" s="85"/>
      <c r="BM451" s="85">
        <v>132</v>
      </c>
      <c r="BN451" s="340"/>
      <c r="BO451" s="340"/>
      <c r="BP451" s="340"/>
      <c r="BQ451" s="340"/>
      <c r="BR451" s="340"/>
      <c r="BS451" s="340"/>
      <c r="BT451" s="340"/>
      <c r="BU451" s="340"/>
      <c r="BV451" s="278"/>
      <c r="BW451" s="279"/>
      <c r="BX451" s="383"/>
      <c r="BY451" s="137"/>
      <c r="BZ451" s="137"/>
      <c r="CA451" s="137"/>
      <c r="CB451" s="361" t="str">
        <f t="shared" si="10"/>
        <v/>
      </c>
      <c r="CC451" s="361" t="str">
        <f t="shared" si="11"/>
        <v/>
      </c>
      <c r="CD451" s="137"/>
      <c r="CE451" s="137"/>
      <c r="CF451" s="137"/>
      <c r="CG451" s="67"/>
      <c r="CH451" s="67"/>
      <c r="CI451" s="67"/>
      <c r="CJ451" s="67"/>
      <c r="CK451" s="6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  <c r="EH451" s="137"/>
      <c r="EI451" s="137"/>
      <c r="EJ451" s="137"/>
      <c r="EK451" s="137"/>
      <c r="EL451" s="137"/>
      <c r="EM451" s="137"/>
    </row>
    <row r="452" spans="59:143" ht="18.75" x14ac:dyDescent="0.25">
      <c r="BG452" s="137"/>
      <c r="BH452" s="137"/>
      <c r="BI452" s="137"/>
      <c r="BJ452" s="137"/>
      <c r="BK452" s="137"/>
      <c r="BL452" s="85"/>
      <c r="BM452" s="85">
        <v>133</v>
      </c>
      <c r="BN452" s="340"/>
      <c r="BO452" s="340"/>
      <c r="BP452" s="340"/>
      <c r="BQ452" s="340"/>
      <c r="BR452" s="340"/>
      <c r="BS452" s="340"/>
      <c r="BT452" s="340"/>
      <c r="BU452" s="340"/>
      <c r="BV452" s="278"/>
      <c r="BW452" s="279"/>
      <c r="BX452" s="383"/>
      <c r="BY452" s="137"/>
      <c r="BZ452" s="137"/>
      <c r="CA452" s="137"/>
      <c r="CB452" s="361" t="str">
        <f t="shared" si="10"/>
        <v/>
      </c>
      <c r="CC452" s="361" t="str">
        <f t="shared" si="11"/>
        <v/>
      </c>
      <c r="CD452" s="137"/>
      <c r="CE452" s="137"/>
      <c r="CF452" s="137"/>
      <c r="CG452" s="67"/>
      <c r="CH452" s="67"/>
      <c r="CI452" s="67"/>
      <c r="CJ452" s="67"/>
      <c r="CK452" s="6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  <c r="EH452" s="137"/>
      <c r="EI452" s="137"/>
      <c r="EJ452" s="137"/>
      <c r="EK452" s="137"/>
      <c r="EL452" s="137"/>
      <c r="EM452" s="137"/>
    </row>
    <row r="453" spans="59:143" ht="18.75" x14ac:dyDescent="0.25">
      <c r="BG453" s="137"/>
      <c r="BH453" s="137"/>
      <c r="BI453" s="137"/>
      <c r="BJ453" s="137"/>
      <c r="BK453" s="137"/>
      <c r="BL453" s="85"/>
      <c r="BM453" s="85">
        <v>134</v>
      </c>
      <c r="BN453" s="340"/>
      <c r="BO453" s="340"/>
      <c r="BP453" s="340"/>
      <c r="BQ453" s="340"/>
      <c r="BR453" s="340"/>
      <c r="BS453" s="340"/>
      <c r="BT453" s="340"/>
      <c r="BU453" s="340"/>
      <c r="BV453" s="278"/>
      <c r="BW453" s="279"/>
      <c r="BX453" s="383"/>
      <c r="BY453" s="137"/>
      <c r="BZ453" s="137"/>
      <c r="CA453" s="137"/>
      <c r="CB453" s="361" t="str">
        <f t="shared" si="10"/>
        <v/>
      </c>
      <c r="CC453" s="361" t="str">
        <f t="shared" si="11"/>
        <v/>
      </c>
      <c r="CD453" s="137"/>
      <c r="CE453" s="137"/>
      <c r="CF453" s="137"/>
      <c r="CG453" s="67"/>
      <c r="CH453" s="67"/>
      <c r="CI453" s="67"/>
      <c r="CJ453" s="67"/>
      <c r="CK453" s="6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  <c r="EH453" s="137"/>
      <c r="EI453" s="137"/>
      <c r="EJ453" s="137"/>
      <c r="EK453" s="137"/>
      <c r="EL453" s="137"/>
      <c r="EM453" s="137"/>
    </row>
    <row r="454" spans="59:143" ht="18.75" x14ac:dyDescent="0.25">
      <c r="BG454" s="137"/>
      <c r="BH454" s="137"/>
      <c r="BI454" s="137"/>
      <c r="BJ454" s="137"/>
      <c r="BK454" s="137"/>
      <c r="BL454" s="85"/>
      <c r="BM454" s="85">
        <v>135</v>
      </c>
      <c r="BN454" s="340"/>
      <c r="BO454" s="340"/>
      <c r="BP454" s="340"/>
      <c r="BQ454" s="340"/>
      <c r="BR454" s="340"/>
      <c r="BS454" s="340"/>
      <c r="BT454" s="340"/>
      <c r="BU454" s="340"/>
      <c r="BV454" s="278"/>
      <c r="BW454" s="279"/>
      <c r="BX454" s="383"/>
      <c r="BY454" s="137"/>
      <c r="BZ454" s="137"/>
      <c r="CA454" s="137"/>
      <c r="CB454" s="361" t="str">
        <f t="shared" si="10"/>
        <v/>
      </c>
      <c r="CC454" s="361" t="str">
        <f t="shared" si="11"/>
        <v/>
      </c>
      <c r="CD454" s="137"/>
      <c r="CE454" s="137"/>
      <c r="CF454" s="137"/>
      <c r="CG454" s="67"/>
      <c r="CH454" s="67"/>
      <c r="CI454" s="67"/>
      <c r="CJ454" s="67"/>
      <c r="CK454" s="6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</row>
    <row r="455" spans="59:143" ht="18.75" x14ac:dyDescent="0.25">
      <c r="BG455" s="137"/>
      <c r="BH455" s="137"/>
      <c r="BI455" s="137"/>
      <c r="BJ455" s="137"/>
      <c r="BK455" s="137"/>
      <c r="BL455" s="85"/>
      <c r="BM455" s="85">
        <v>136</v>
      </c>
      <c r="BN455" s="340"/>
      <c r="BO455" s="340"/>
      <c r="BP455" s="340"/>
      <c r="BQ455" s="340"/>
      <c r="BR455" s="340"/>
      <c r="BS455" s="340"/>
      <c r="BT455" s="340"/>
      <c r="BU455" s="340"/>
      <c r="BV455" s="278"/>
      <c r="BW455" s="279"/>
      <c r="BX455" s="383"/>
      <c r="BY455" s="137"/>
      <c r="BZ455" s="137"/>
      <c r="CA455" s="137"/>
      <c r="CB455" s="361" t="str">
        <f t="shared" si="10"/>
        <v/>
      </c>
      <c r="CC455" s="361" t="str">
        <f t="shared" si="11"/>
        <v/>
      </c>
      <c r="CD455" s="137"/>
      <c r="CE455" s="137"/>
      <c r="CF455" s="137"/>
      <c r="CG455" s="67"/>
      <c r="CH455" s="67"/>
      <c r="CI455" s="67"/>
      <c r="CJ455" s="67"/>
      <c r="CK455" s="6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</row>
    <row r="456" spans="59:143" ht="18.75" x14ac:dyDescent="0.25">
      <c r="BG456" s="137"/>
      <c r="BH456" s="137"/>
      <c r="BI456" s="137"/>
      <c r="BJ456" s="137"/>
      <c r="BK456" s="137"/>
      <c r="BL456" s="85"/>
      <c r="BM456" s="85">
        <v>137</v>
      </c>
      <c r="BN456" s="340"/>
      <c r="BO456" s="340"/>
      <c r="BP456" s="340"/>
      <c r="BQ456" s="340"/>
      <c r="BR456" s="340"/>
      <c r="BS456" s="340"/>
      <c r="BT456" s="340"/>
      <c r="BU456" s="340"/>
      <c r="BV456" s="278"/>
      <c r="BW456" s="279"/>
      <c r="BX456" s="383"/>
      <c r="BY456" s="137"/>
      <c r="BZ456" s="137"/>
      <c r="CA456" s="137"/>
      <c r="CB456" s="361" t="str">
        <f t="shared" si="10"/>
        <v/>
      </c>
      <c r="CC456" s="361" t="str">
        <f t="shared" si="11"/>
        <v/>
      </c>
      <c r="CD456" s="137"/>
      <c r="CE456" s="137"/>
      <c r="CF456" s="137"/>
      <c r="CG456" s="67"/>
      <c r="CH456" s="67"/>
      <c r="CI456" s="67"/>
      <c r="CJ456" s="67"/>
      <c r="CK456" s="6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  <c r="EH456" s="137"/>
      <c r="EI456" s="137"/>
      <c r="EJ456" s="137"/>
      <c r="EK456" s="137"/>
      <c r="EL456" s="137"/>
      <c r="EM456" s="137"/>
    </row>
    <row r="457" spans="59:143" ht="18.75" x14ac:dyDescent="0.25">
      <c r="BG457" s="137"/>
      <c r="BH457" s="137"/>
      <c r="BI457" s="137"/>
      <c r="BJ457" s="137"/>
      <c r="BK457" s="137"/>
      <c r="BL457" s="85"/>
      <c r="BM457" s="85">
        <v>138</v>
      </c>
      <c r="BN457" s="340"/>
      <c r="BO457" s="340"/>
      <c r="BP457" s="340"/>
      <c r="BQ457" s="340"/>
      <c r="BR457" s="340"/>
      <c r="BS457" s="340"/>
      <c r="BT457" s="340"/>
      <c r="BU457" s="340"/>
      <c r="BV457" s="278"/>
      <c r="BW457" s="279"/>
      <c r="BX457" s="383"/>
      <c r="BY457" s="137"/>
      <c r="BZ457" s="137"/>
      <c r="CA457" s="137"/>
      <c r="CB457" s="361" t="str">
        <f t="shared" si="10"/>
        <v/>
      </c>
      <c r="CC457" s="361" t="str">
        <f t="shared" si="11"/>
        <v/>
      </c>
      <c r="CD457" s="137"/>
      <c r="CE457" s="137"/>
      <c r="CF457" s="137"/>
      <c r="CG457" s="67"/>
      <c r="CH457" s="67"/>
      <c r="CI457" s="67"/>
      <c r="CJ457" s="67"/>
      <c r="CK457" s="6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  <c r="EH457" s="137"/>
      <c r="EI457" s="137"/>
      <c r="EJ457" s="137"/>
      <c r="EK457" s="137"/>
      <c r="EL457" s="137"/>
      <c r="EM457" s="137"/>
    </row>
    <row r="458" spans="59:143" ht="18.75" x14ac:dyDescent="0.25">
      <c r="BG458" s="137"/>
      <c r="BH458" s="137"/>
      <c r="BI458" s="137"/>
      <c r="BJ458" s="137"/>
      <c r="BK458" s="137"/>
      <c r="BL458" s="85"/>
      <c r="BM458" s="85">
        <v>139</v>
      </c>
      <c r="BN458" s="340"/>
      <c r="BO458" s="340"/>
      <c r="BP458" s="340"/>
      <c r="BQ458" s="340"/>
      <c r="BR458" s="340"/>
      <c r="BS458" s="340"/>
      <c r="BT458" s="340"/>
      <c r="BU458" s="340"/>
      <c r="BV458" s="278"/>
      <c r="BW458" s="279"/>
      <c r="BX458" s="383"/>
      <c r="BY458" s="137"/>
      <c r="BZ458" s="137"/>
      <c r="CA458" s="137"/>
      <c r="CB458" s="361" t="str">
        <f t="shared" si="10"/>
        <v/>
      </c>
      <c r="CC458" s="361" t="str">
        <f t="shared" si="11"/>
        <v/>
      </c>
      <c r="CD458" s="137"/>
      <c r="CE458" s="137"/>
      <c r="CF458" s="137"/>
      <c r="CG458" s="67"/>
      <c r="CH458" s="67"/>
      <c r="CI458" s="67"/>
      <c r="CJ458" s="67"/>
      <c r="CK458" s="6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  <c r="DE458" s="137"/>
      <c r="DF458" s="137"/>
      <c r="DG458" s="137"/>
      <c r="DH458" s="137"/>
      <c r="DI458" s="137"/>
      <c r="DJ458" s="137"/>
      <c r="DK458" s="137"/>
      <c r="DL458" s="137"/>
      <c r="DM458" s="137"/>
      <c r="DN458" s="137"/>
      <c r="DO458" s="137"/>
      <c r="DP458" s="137"/>
      <c r="DQ458" s="137"/>
      <c r="DR458" s="137"/>
      <c r="DS458" s="137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137"/>
      <c r="ED458" s="137"/>
      <c r="EE458" s="137"/>
      <c r="EF458" s="137"/>
      <c r="EG458" s="137"/>
      <c r="EH458" s="137"/>
      <c r="EI458" s="137"/>
      <c r="EJ458" s="137"/>
      <c r="EK458" s="137"/>
      <c r="EL458" s="137"/>
      <c r="EM458" s="137"/>
    </row>
    <row r="459" spans="59:143" ht="18.75" x14ac:dyDescent="0.25">
      <c r="BG459" s="137"/>
      <c r="BH459" s="137"/>
      <c r="BI459" s="137"/>
      <c r="BJ459" s="137"/>
      <c r="BK459" s="137"/>
      <c r="BL459" s="85"/>
      <c r="BM459" s="85">
        <v>140</v>
      </c>
      <c r="BN459" s="340"/>
      <c r="BO459" s="340"/>
      <c r="BP459" s="340"/>
      <c r="BQ459" s="340"/>
      <c r="BR459" s="340"/>
      <c r="BS459" s="340"/>
      <c r="BT459" s="340"/>
      <c r="BU459" s="340"/>
      <c r="BV459" s="278"/>
      <c r="BW459" s="279"/>
      <c r="BX459" s="383"/>
      <c r="BY459" s="137"/>
      <c r="BZ459" s="137"/>
      <c r="CA459" s="137"/>
      <c r="CB459" s="361" t="str">
        <f t="shared" si="10"/>
        <v/>
      </c>
      <c r="CC459" s="361" t="str">
        <f t="shared" si="11"/>
        <v/>
      </c>
      <c r="CD459" s="137"/>
      <c r="CE459" s="137"/>
      <c r="CF459" s="137"/>
      <c r="CG459" s="67"/>
      <c r="CH459" s="67"/>
      <c r="CI459" s="67"/>
      <c r="CJ459" s="67"/>
      <c r="CK459" s="6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  <c r="EH459" s="137"/>
      <c r="EI459" s="137"/>
      <c r="EJ459" s="137"/>
      <c r="EK459" s="137"/>
      <c r="EL459" s="137"/>
      <c r="EM459" s="137"/>
    </row>
    <row r="460" spans="59:143" ht="18.75" x14ac:dyDescent="0.25">
      <c r="BG460" s="137"/>
      <c r="BH460" s="137"/>
      <c r="BI460" s="137"/>
      <c r="BJ460" s="137"/>
      <c r="BK460" s="137"/>
      <c r="BL460" s="85"/>
      <c r="BM460" s="85">
        <v>141</v>
      </c>
      <c r="BN460" s="340"/>
      <c r="BO460" s="340"/>
      <c r="BP460" s="340"/>
      <c r="BQ460" s="340"/>
      <c r="BR460" s="340"/>
      <c r="BS460" s="340"/>
      <c r="BT460" s="340"/>
      <c r="BU460" s="340"/>
      <c r="BV460" s="278"/>
      <c r="BW460" s="279"/>
      <c r="BX460" s="383"/>
      <c r="BY460" s="137"/>
      <c r="BZ460" s="137"/>
      <c r="CA460" s="137"/>
      <c r="CB460" s="361" t="str">
        <f t="shared" si="10"/>
        <v/>
      </c>
      <c r="CC460" s="361" t="str">
        <f t="shared" si="11"/>
        <v/>
      </c>
      <c r="CD460" s="137"/>
      <c r="CE460" s="137"/>
      <c r="CF460" s="137"/>
      <c r="CG460" s="67"/>
      <c r="CH460" s="67"/>
      <c r="CI460" s="67"/>
      <c r="CJ460" s="67"/>
      <c r="CK460" s="67"/>
      <c r="CL460" s="137"/>
      <c r="CM460" s="137"/>
      <c r="CN460" s="137"/>
      <c r="CO460" s="137"/>
      <c r="CP460" s="137"/>
      <c r="CQ460" s="137"/>
      <c r="CR460" s="137"/>
      <c r="CS460" s="137"/>
      <c r="CT460" s="137"/>
      <c r="CU460" s="137"/>
      <c r="CV460" s="137"/>
      <c r="CW460" s="137"/>
      <c r="CX460" s="137"/>
      <c r="CY460" s="137"/>
      <c r="CZ460" s="137"/>
      <c r="DA460" s="137"/>
      <c r="DB460" s="137"/>
      <c r="DC460" s="137"/>
      <c r="DD460" s="137"/>
      <c r="DE460" s="137"/>
      <c r="DF460" s="137"/>
      <c r="DG460" s="137"/>
      <c r="DH460" s="137"/>
      <c r="DI460" s="137"/>
      <c r="DJ460" s="137"/>
      <c r="DK460" s="137"/>
      <c r="DL460" s="137"/>
      <c r="DM460" s="137"/>
      <c r="DN460" s="137"/>
      <c r="DO460" s="137"/>
      <c r="DP460" s="137"/>
      <c r="DQ460" s="137"/>
      <c r="DR460" s="137"/>
      <c r="DS460" s="137"/>
      <c r="DT460" s="137"/>
      <c r="DU460" s="137"/>
      <c r="DV460" s="137"/>
      <c r="DW460" s="137"/>
      <c r="DX460" s="137"/>
      <c r="DY460" s="137"/>
      <c r="DZ460" s="137"/>
      <c r="EA460" s="137"/>
      <c r="EB460" s="137"/>
      <c r="EC460" s="137"/>
      <c r="ED460" s="137"/>
      <c r="EE460" s="137"/>
      <c r="EF460" s="137"/>
      <c r="EG460" s="137"/>
      <c r="EH460" s="137"/>
      <c r="EI460" s="137"/>
      <c r="EJ460" s="137"/>
      <c r="EK460" s="137"/>
      <c r="EL460" s="137"/>
      <c r="EM460" s="137"/>
    </row>
    <row r="461" spans="59:143" ht="18.75" x14ac:dyDescent="0.25">
      <c r="BG461" s="137"/>
      <c r="BH461" s="137"/>
      <c r="BI461" s="137"/>
      <c r="BJ461" s="137"/>
      <c r="BK461" s="137"/>
      <c r="BL461" s="85"/>
      <c r="BM461" s="85">
        <v>142</v>
      </c>
      <c r="BN461" s="340"/>
      <c r="BO461" s="340"/>
      <c r="BP461" s="340"/>
      <c r="BQ461" s="340"/>
      <c r="BR461" s="340"/>
      <c r="BS461" s="340"/>
      <c r="BT461" s="340"/>
      <c r="BU461" s="340"/>
      <c r="BV461" s="278"/>
      <c r="BW461" s="279"/>
      <c r="BX461" s="383"/>
      <c r="BY461" s="137"/>
      <c r="BZ461" s="137"/>
      <c r="CA461" s="137"/>
      <c r="CB461" s="361" t="str">
        <f t="shared" si="10"/>
        <v/>
      </c>
      <c r="CC461" s="361" t="str">
        <f t="shared" si="11"/>
        <v/>
      </c>
      <c r="CD461" s="137"/>
      <c r="CE461" s="137"/>
      <c r="CF461" s="137"/>
      <c r="CG461" s="67"/>
      <c r="CH461" s="67"/>
      <c r="CI461" s="67"/>
      <c r="CJ461" s="67"/>
      <c r="CK461" s="67"/>
      <c r="CL461" s="137"/>
      <c r="CM461" s="137"/>
      <c r="CN461" s="137"/>
      <c r="CO461" s="137"/>
      <c r="CP461" s="137"/>
      <c r="CQ461" s="137"/>
      <c r="CR461" s="137"/>
      <c r="CS461" s="137"/>
      <c r="CT461" s="137"/>
      <c r="CU461" s="137"/>
      <c r="CV461" s="137"/>
      <c r="CW461" s="137"/>
      <c r="CX461" s="137"/>
      <c r="CY461" s="137"/>
      <c r="CZ461" s="137"/>
      <c r="DA461" s="137"/>
      <c r="DB461" s="137"/>
      <c r="DC461" s="137"/>
      <c r="DD461" s="137"/>
      <c r="DE461" s="137"/>
      <c r="DF461" s="137"/>
      <c r="DG461" s="137"/>
      <c r="DH461" s="137"/>
      <c r="DI461" s="137"/>
      <c r="DJ461" s="137"/>
      <c r="DK461" s="137"/>
      <c r="DL461" s="137"/>
      <c r="DM461" s="137"/>
      <c r="DN461" s="137"/>
      <c r="DO461" s="137"/>
      <c r="DP461" s="137"/>
      <c r="DQ461" s="137"/>
      <c r="DR461" s="137"/>
      <c r="DS461" s="137"/>
      <c r="DT461" s="137"/>
      <c r="DU461" s="137"/>
      <c r="DV461" s="137"/>
      <c r="DW461" s="137"/>
      <c r="DX461" s="137"/>
      <c r="DY461" s="137"/>
      <c r="DZ461" s="137"/>
      <c r="EA461" s="137"/>
      <c r="EB461" s="137"/>
      <c r="EC461" s="137"/>
      <c r="ED461" s="137"/>
      <c r="EE461" s="137"/>
      <c r="EF461" s="137"/>
      <c r="EG461" s="137"/>
      <c r="EH461" s="137"/>
      <c r="EI461" s="137"/>
      <c r="EJ461" s="137"/>
      <c r="EK461" s="137"/>
      <c r="EL461" s="137"/>
      <c r="EM461" s="137"/>
    </row>
    <row r="462" spans="59:143" ht="18.75" x14ac:dyDescent="0.25">
      <c r="BG462" s="137"/>
      <c r="BH462" s="137"/>
      <c r="BI462" s="137"/>
      <c r="BJ462" s="137"/>
      <c r="BK462" s="137"/>
      <c r="BL462" s="85"/>
      <c r="BM462" s="85">
        <v>143</v>
      </c>
      <c r="BN462" s="340"/>
      <c r="BO462" s="340"/>
      <c r="BP462" s="340"/>
      <c r="BQ462" s="340"/>
      <c r="BR462" s="340"/>
      <c r="BS462" s="340"/>
      <c r="BT462" s="340"/>
      <c r="BU462" s="340"/>
      <c r="BV462" s="278"/>
      <c r="BW462" s="279"/>
      <c r="BX462" s="383"/>
      <c r="BY462" s="137"/>
      <c r="BZ462" s="137"/>
      <c r="CA462" s="137"/>
      <c r="CB462" s="361" t="str">
        <f t="shared" si="10"/>
        <v/>
      </c>
      <c r="CC462" s="361" t="str">
        <f t="shared" si="11"/>
        <v/>
      </c>
      <c r="CD462" s="137"/>
      <c r="CE462" s="137"/>
      <c r="CF462" s="137"/>
      <c r="CG462" s="67"/>
      <c r="CH462" s="67"/>
      <c r="CI462" s="67"/>
      <c r="CJ462" s="67"/>
      <c r="CK462" s="6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  <c r="DE462" s="137"/>
      <c r="DF462" s="137"/>
      <c r="DG462" s="137"/>
      <c r="DH462" s="137"/>
      <c r="DI462" s="137"/>
      <c r="DJ462" s="137"/>
      <c r="DK462" s="137"/>
      <c r="DL462" s="137"/>
      <c r="DM462" s="137"/>
      <c r="DN462" s="137"/>
      <c r="DO462" s="137"/>
      <c r="DP462" s="137"/>
      <c r="DQ462" s="137"/>
      <c r="DR462" s="137"/>
      <c r="DS462" s="137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137"/>
      <c r="ED462" s="137"/>
      <c r="EE462" s="137"/>
      <c r="EF462" s="137"/>
      <c r="EG462" s="137"/>
      <c r="EH462" s="137"/>
      <c r="EI462" s="137"/>
      <c r="EJ462" s="137"/>
      <c r="EK462" s="137"/>
      <c r="EL462" s="137"/>
      <c r="EM462" s="137"/>
    </row>
    <row r="463" spans="59:143" ht="18.75" x14ac:dyDescent="0.25">
      <c r="BG463" s="137"/>
      <c r="BH463" s="137"/>
      <c r="BI463" s="137"/>
      <c r="BJ463" s="137"/>
      <c r="BK463" s="137"/>
      <c r="BL463" s="85"/>
      <c r="BM463" s="85">
        <v>144</v>
      </c>
      <c r="BN463" s="340"/>
      <c r="BO463" s="340"/>
      <c r="BP463" s="340"/>
      <c r="BQ463" s="340"/>
      <c r="BR463" s="340"/>
      <c r="BS463" s="340"/>
      <c r="BT463" s="340"/>
      <c r="BU463" s="340"/>
      <c r="BV463" s="278"/>
      <c r="BW463" s="279"/>
      <c r="BX463" s="383"/>
      <c r="BY463" s="137"/>
      <c r="BZ463" s="137"/>
      <c r="CA463" s="137"/>
      <c r="CB463" s="361" t="str">
        <f t="shared" si="10"/>
        <v/>
      </c>
      <c r="CC463" s="361" t="str">
        <f t="shared" si="11"/>
        <v/>
      </c>
      <c r="CD463" s="137"/>
      <c r="CE463" s="137"/>
      <c r="CF463" s="137"/>
      <c r="CG463" s="67"/>
      <c r="CH463" s="67"/>
      <c r="CI463" s="67"/>
      <c r="CJ463" s="67"/>
      <c r="CK463" s="6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  <c r="EH463" s="137"/>
      <c r="EI463" s="137"/>
      <c r="EJ463" s="137"/>
      <c r="EK463" s="137"/>
      <c r="EL463" s="137"/>
      <c r="EM463" s="137"/>
    </row>
    <row r="464" spans="59:143" ht="18.75" x14ac:dyDescent="0.25">
      <c r="BG464" s="137"/>
      <c r="BH464" s="137"/>
      <c r="BI464" s="137"/>
      <c r="BJ464" s="137"/>
      <c r="BK464" s="137"/>
      <c r="BL464" s="85"/>
      <c r="BM464" s="85">
        <v>145</v>
      </c>
      <c r="BN464" s="340"/>
      <c r="BO464" s="340"/>
      <c r="BP464" s="340"/>
      <c r="BQ464" s="340"/>
      <c r="BR464" s="340"/>
      <c r="BS464" s="340"/>
      <c r="BT464" s="340"/>
      <c r="BU464" s="340"/>
      <c r="BV464" s="278"/>
      <c r="BW464" s="279"/>
      <c r="BX464" s="383"/>
      <c r="BY464" s="137"/>
      <c r="BZ464" s="137"/>
      <c r="CA464" s="137"/>
      <c r="CB464" s="361" t="str">
        <f t="shared" si="10"/>
        <v/>
      </c>
      <c r="CC464" s="361" t="str">
        <f t="shared" si="11"/>
        <v/>
      </c>
      <c r="CD464" s="137"/>
      <c r="CE464" s="137"/>
      <c r="CF464" s="137"/>
      <c r="CG464" s="67"/>
      <c r="CH464" s="67"/>
      <c r="CI464" s="67"/>
      <c r="CJ464" s="67"/>
      <c r="CK464" s="6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  <c r="EH464" s="137"/>
      <c r="EI464" s="137"/>
      <c r="EJ464" s="137"/>
      <c r="EK464" s="137"/>
      <c r="EL464" s="137"/>
      <c r="EM464" s="137"/>
    </row>
    <row r="465" spans="59:143" ht="18.75" x14ac:dyDescent="0.25">
      <c r="BG465" s="137"/>
      <c r="BH465" s="137"/>
      <c r="BI465" s="137"/>
      <c r="BJ465" s="137"/>
      <c r="BK465" s="137"/>
      <c r="BL465" s="85"/>
      <c r="BM465" s="85">
        <v>146</v>
      </c>
      <c r="BN465" s="340"/>
      <c r="BO465" s="340"/>
      <c r="BP465" s="340"/>
      <c r="BQ465" s="340"/>
      <c r="BR465" s="340"/>
      <c r="BS465" s="340"/>
      <c r="BT465" s="340"/>
      <c r="BU465" s="340"/>
      <c r="BV465" s="278"/>
      <c r="BW465" s="279"/>
      <c r="BX465" s="383"/>
      <c r="BY465" s="137"/>
      <c r="BZ465" s="137"/>
      <c r="CA465" s="137"/>
      <c r="CB465" s="361" t="str">
        <f t="shared" si="10"/>
        <v/>
      </c>
      <c r="CC465" s="361" t="str">
        <f t="shared" si="11"/>
        <v/>
      </c>
      <c r="CD465" s="137"/>
      <c r="CE465" s="137"/>
      <c r="CF465" s="137"/>
      <c r="CG465" s="67"/>
      <c r="CH465" s="67"/>
      <c r="CI465" s="67"/>
      <c r="CJ465" s="67"/>
      <c r="CK465" s="6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  <c r="DE465" s="137"/>
      <c r="DF465" s="137"/>
      <c r="DG465" s="137"/>
      <c r="DH465" s="137"/>
      <c r="DI465" s="137"/>
      <c r="DJ465" s="137"/>
      <c r="DK465" s="137"/>
      <c r="DL465" s="137"/>
      <c r="DM465" s="137"/>
      <c r="DN465" s="137"/>
      <c r="DO465" s="137"/>
      <c r="DP465" s="137"/>
      <c r="DQ465" s="137"/>
      <c r="DR465" s="137"/>
      <c r="DS465" s="137"/>
      <c r="DT465" s="137"/>
      <c r="DU465" s="137"/>
      <c r="DV465" s="137"/>
      <c r="DW465" s="137"/>
      <c r="DX465" s="137"/>
      <c r="DY465" s="137"/>
      <c r="DZ465" s="137"/>
      <c r="EA465" s="137"/>
      <c r="EB465" s="137"/>
      <c r="EC465" s="137"/>
      <c r="ED465" s="137"/>
      <c r="EE465" s="137"/>
      <c r="EF465" s="137"/>
      <c r="EG465" s="137"/>
      <c r="EH465" s="137"/>
      <c r="EI465" s="137"/>
      <c r="EJ465" s="137"/>
      <c r="EK465" s="137"/>
      <c r="EL465" s="137"/>
      <c r="EM465" s="137"/>
    </row>
    <row r="466" spans="59:143" ht="18.75" x14ac:dyDescent="0.25">
      <c r="BG466" s="137"/>
      <c r="BH466" s="137"/>
      <c r="BI466" s="137"/>
      <c r="BJ466" s="137"/>
      <c r="BK466" s="137"/>
      <c r="BL466" s="85"/>
      <c r="BM466" s="85">
        <v>147</v>
      </c>
      <c r="BN466" s="340"/>
      <c r="BO466" s="340"/>
      <c r="BP466" s="340"/>
      <c r="BQ466" s="340"/>
      <c r="BR466" s="340"/>
      <c r="BS466" s="340"/>
      <c r="BT466" s="340"/>
      <c r="BU466" s="340"/>
      <c r="BV466" s="278"/>
      <c r="BW466" s="279"/>
      <c r="BX466" s="383"/>
      <c r="BY466" s="137"/>
      <c r="BZ466" s="137"/>
      <c r="CA466" s="137"/>
      <c r="CB466" s="361" t="str">
        <f t="shared" si="10"/>
        <v/>
      </c>
      <c r="CC466" s="361" t="str">
        <f t="shared" si="11"/>
        <v/>
      </c>
      <c r="CD466" s="137"/>
      <c r="CE466" s="137"/>
      <c r="CF466" s="137"/>
      <c r="CG466" s="67"/>
      <c r="CH466" s="67"/>
      <c r="CI466" s="67"/>
      <c r="CJ466" s="67"/>
      <c r="CK466" s="6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</row>
    <row r="467" spans="59:143" ht="18.75" x14ac:dyDescent="0.25">
      <c r="BG467" s="137"/>
      <c r="BH467" s="137"/>
      <c r="BI467" s="137"/>
      <c r="BJ467" s="137"/>
      <c r="BK467" s="137"/>
      <c r="BL467" s="85"/>
      <c r="BM467" s="85">
        <v>148</v>
      </c>
      <c r="BN467" s="340"/>
      <c r="BO467" s="340"/>
      <c r="BP467" s="340"/>
      <c r="BQ467" s="340"/>
      <c r="BR467" s="340"/>
      <c r="BS467" s="340"/>
      <c r="BT467" s="340"/>
      <c r="BU467" s="340"/>
      <c r="BV467" s="278"/>
      <c r="BW467" s="279"/>
      <c r="BX467" s="383"/>
      <c r="BY467" s="137"/>
      <c r="BZ467" s="137"/>
      <c r="CA467" s="137"/>
      <c r="CB467" s="361" t="str">
        <f t="shared" si="10"/>
        <v/>
      </c>
      <c r="CC467" s="361" t="str">
        <f t="shared" si="11"/>
        <v/>
      </c>
      <c r="CD467" s="137"/>
      <c r="CE467" s="137"/>
      <c r="CF467" s="137"/>
      <c r="CG467" s="67"/>
      <c r="CH467" s="67"/>
      <c r="CI467" s="67"/>
      <c r="CJ467" s="67"/>
      <c r="CK467" s="6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</row>
    <row r="468" spans="59:143" ht="18.75" x14ac:dyDescent="0.25">
      <c r="BG468" s="137"/>
      <c r="BH468" s="137"/>
      <c r="BI468" s="137"/>
      <c r="BJ468" s="137"/>
      <c r="BK468" s="137"/>
      <c r="BL468" s="85"/>
      <c r="BM468" s="85">
        <v>149</v>
      </c>
      <c r="BN468" s="340"/>
      <c r="BO468" s="340"/>
      <c r="BP468" s="340"/>
      <c r="BQ468" s="340"/>
      <c r="BR468" s="340"/>
      <c r="BS468" s="340"/>
      <c r="BT468" s="340"/>
      <c r="BU468" s="340"/>
      <c r="BV468" s="278"/>
      <c r="BW468" s="279"/>
      <c r="BX468" s="383"/>
      <c r="BY468" s="137"/>
      <c r="BZ468" s="137"/>
      <c r="CA468" s="137"/>
      <c r="CB468" s="361" t="str">
        <f t="shared" si="10"/>
        <v/>
      </c>
      <c r="CC468" s="361" t="str">
        <f t="shared" si="11"/>
        <v/>
      </c>
      <c r="CD468" s="137"/>
      <c r="CE468" s="137"/>
      <c r="CF468" s="137"/>
      <c r="CG468" s="67"/>
      <c r="CH468" s="67"/>
      <c r="CI468" s="67"/>
      <c r="CJ468" s="67"/>
      <c r="CK468" s="6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</row>
    <row r="469" spans="59:143" ht="18.75" x14ac:dyDescent="0.25">
      <c r="BG469" s="137"/>
      <c r="BH469" s="137"/>
      <c r="BI469" s="137"/>
      <c r="BJ469" s="137"/>
      <c r="BK469" s="137"/>
      <c r="BL469" s="85"/>
      <c r="BM469" s="85">
        <v>150</v>
      </c>
      <c r="BN469" s="340"/>
      <c r="BO469" s="340"/>
      <c r="BP469" s="340"/>
      <c r="BQ469" s="340"/>
      <c r="BR469" s="340"/>
      <c r="BS469" s="340"/>
      <c r="BT469" s="340"/>
      <c r="BU469" s="340"/>
      <c r="BV469" s="278"/>
      <c r="BW469" s="279"/>
      <c r="BX469" s="383"/>
      <c r="BY469" s="137"/>
      <c r="BZ469" s="137"/>
      <c r="CA469" s="137"/>
      <c r="CB469" s="361" t="str">
        <f t="shared" si="10"/>
        <v/>
      </c>
      <c r="CC469" s="361" t="str">
        <f t="shared" si="11"/>
        <v/>
      </c>
      <c r="CD469" s="137"/>
      <c r="CE469" s="137"/>
      <c r="CF469" s="137"/>
      <c r="CG469" s="67"/>
      <c r="CH469" s="67"/>
      <c r="CI469" s="67"/>
      <c r="CJ469" s="67"/>
      <c r="CK469" s="6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</row>
    <row r="470" spans="59:143" ht="18.75" x14ac:dyDescent="0.25">
      <c r="BG470" s="137"/>
      <c r="BH470" s="137"/>
      <c r="BI470" s="137"/>
      <c r="BJ470" s="137"/>
      <c r="BK470" s="137"/>
      <c r="BL470" s="85"/>
      <c r="BM470" s="85">
        <v>151</v>
      </c>
      <c r="BN470" s="340"/>
      <c r="BO470" s="340"/>
      <c r="BP470" s="340"/>
      <c r="BQ470" s="340"/>
      <c r="BR470" s="340"/>
      <c r="BS470" s="340"/>
      <c r="BT470" s="340"/>
      <c r="BU470" s="340"/>
      <c r="BV470" s="278"/>
      <c r="BW470" s="279"/>
      <c r="BX470" s="383"/>
      <c r="BY470" s="137"/>
      <c r="BZ470" s="137"/>
      <c r="CA470" s="137"/>
      <c r="CB470" s="361" t="str">
        <f t="shared" si="10"/>
        <v/>
      </c>
      <c r="CC470" s="361" t="str">
        <f t="shared" si="11"/>
        <v/>
      </c>
      <c r="CD470" s="137"/>
      <c r="CE470" s="137"/>
      <c r="CF470" s="137"/>
      <c r="CG470" s="67"/>
      <c r="CH470" s="67"/>
      <c r="CI470" s="67"/>
      <c r="CJ470" s="67"/>
      <c r="CK470" s="6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</row>
    <row r="471" spans="59:143" ht="18.75" x14ac:dyDescent="0.25">
      <c r="BG471" s="137"/>
      <c r="BH471" s="137"/>
      <c r="BI471" s="137"/>
      <c r="BJ471" s="137"/>
      <c r="BK471" s="137"/>
      <c r="BL471" s="85"/>
      <c r="BM471" s="85">
        <v>152</v>
      </c>
      <c r="BN471" s="340"/>
      <c r="BO471" s="340"/>
      <c r="BP471" s="340"/>
      <c r="BQ471" s="340"/>
      <c r="BR471" s="340"/>
      <c r="BS471" s="340"/>
      <c r="BT471" s="340"/>
      <c r="BU471" s="340"/>
      <c r="BV471" s="278"/>
      <c r="BW471" s="279"/>
      <c r="BX471" s="383"/>
      <c r="BY471" s="137"/>
      <c r="BZ471" s="137"/>
      <c r="CA471" s="137"/>
      <c r="CB471" s="361" t="str">
        <f t="shared" si="10"/>
        <v/>
      </c>
      <c r="CC471" s="361" t="str">
        <f t="shared" si="11"/>
        <v/>
      </c>
      <c r="CD471" s="137"/>
      <c r="CE471" s="137"/>
      <c r="CF471" s="137"/>
      <c r="CG471" s="67"/>
      <c r="CH471" s="67"/>
      <c r="CI471" s="67"/>
      <c r="CJ471" s="67"/>
      <c r="CK471" s="6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</row>
    <row r="472" spans="59:143" ht="18.75" x14ac:dyDescent="0.25">
      <c r="BG472" s="137"/>
      <c r="BH472" s="137"/>
      <c r="BI472" s="137"/>
      <c r="BJ472" s="137"/>
      <c r="BK472" s="137"/>
      <c r="BL472" s="85"/>
      <c r="BM472" s="85">
        <v>153</v>
      </c>
      <c r="BN472" s="340"/>
      <c r="BO472" s="340"/>
      <c r="BP472" s="340"/>
      <c r="BQ472" s="340"/>
      <c r="BR472" s="340"/>
      <c r="BS472" s="340"/>
      <c r="BT472" s="340"/>
      <c r="BU472" s="340"/>
      <c r="BV472" s="278"/>
      <c r="BW472" s="279"/>
      <c r="BX472" s="383"/>
      <c r="BY472" s="137"/>
      <c r="BZ472" s="137"/>
      <c r="CA472" s="137"/>
      <c r="CB472" s="361" t="str">
        <f t="shared" si="10"/>
        <v/>
      </c>
      <c r="CC472" s="361" t="str">
        <f t="shared" si="11"/>
        <v/>
      </c>
      <c r="CD472" s="137"/>
      <c r="CE472" s="137"/>
      <c r="CF472" s="137"/>
      <c r="CG472" s="67"/>
      <c r="CH472" s="67"/>
      <c r="CI472" s="67"/>
      <c r="CJ472" s="67"/>
      <c r="CK472" s="6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</row>
    <row r="473" spans="59:143" ht="18.75" x14ac:dyDescent="0.25">
      <c r="BG473" s="137"/>
      <c r="BH473" s="137"/>
      <c r="BI473" s="137"/>
      <c r="BJ473" s="137"/>
      <c r="BK473" s="137"/>
      <c r="BL473" s="85"/>
      <c r="BM473" s="85">
        <v>154</v>
      </c>
      <c r="BN473" s="340"/>
      <c r="BO473" s="340"/>
      <c r="BP473" s="340"/>
      <c r="BQ473" s="340"/>
      <c r="BR473" s="340"/>
      <c r="BS473" s="340"/>
      <c r="BT473" s="340"/>
      <c r="BU473" s="340"/>
      <c r="BV473" s="278"/>
      <c r="BW473" s="279"/>
      <c r="BX473" s="383"/>
      <c r="BY473" s="137"/>
      <c r="BZ473" s="137"/>
      <c r="CA473" s="137"/>
      <c r="CB473" s="361" t="str">
        <f t="shared" si="10"/>
        <v/>
      </c>
      <c r="CC473" s="361" t="str">
        <f t="shared" si="11"/>
        <v/>
      </c>
      <c r="CD473" s="137"/>
      <c r="CE473" s="137"/>
      <c r="CF473" s="137"/>
      <c r="CG473" s="67"/>
      <c r="CH473" s="67"/>
      <c r="CI473" s="67"/>
      <c r="CJ473" s="67"/>
      <c r="CK473" s="6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</row>
    <row r="474" spans="59:143" ht="18.75" x14ac:dyDescent="0.25">
      <c r="BG474" s="137"/>
      <c r="BH474" s="137"/>
      <c r="BI474" s="137"/>
      <c r="BJ474" s="137"/>
      <c r="BK474" s="137"/>
      <c r="BL474" s="85"/>
      <c r="BM474" s="85">
        <v>155</v>
      </c>
      <c r="BN474" s="340"/>
      <c r="BO474" s="340"/>
      <c r="BP474" s="340"/>
      <c r="BQ474" s="340"/>
      <c r="BR474" s="340"/>
      <c r="BS474" s="340"/>
      <c r="BT474" s="340"/>
      <c r="BU474" s="340"/>
      <c r="BV474" s="278"/>
      <c r="BW474" s="279"/>
      <c r="BX474" s="383"/>
      <c r="BY474" s="137"/>
      <c r="BZ474" s="137"/>
      <c r="CA474" s="137"/>
      <c r="CB474" s="361" t="str">
        <f t="shared" si="10"/>
        <v/>
      </c>
      <c r="CC474" s="361" t="str">
        <f t="shared" si="11"/>
        <v/>
      </c>
      <c r="CD474" s="137"/>
      <c r="CE474" s="137"/>
      <c r="CF474" s="137"/>
      <c r="CG474" s="67"/>
      <c r="CH474" s="67"/>
      <c r="CI474" s="67"/>
      <c r="CJ474" s="67"/>
      <c r="CK474" s="6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</row>
    <row r="475" spans="59:143" ht="18.75" x14ac:dyDescent="0.25">
      <c r="BG475" s="137"/>
      <c r="BH475" s="137"/>
      <c r="BI475" s="137"/>
      <c r="BJ475" s="137"/>
      <c r="BK475" s="137"/>
      <c r="BL475" s="85"/>
      <c r="BM475" s="85">
        <v>156</v>
      </c>
      <c r="BN475" s="340"/>
      <c r="BO475" s="340"/>
      <c r="BP475" s="340"/>
      <c r="BQ475" s="340"/>
      <c r="BR475" s="340"/>
      <c r="BS475" s="340"/>
      <c r="BT475" s="340"/>
      <c r="BU475" s="340"/>
      <c r="BV475" s="278"/>
      <c r="BW475" s="279"/>
      <c r="BX475" s="383"/>
      <c r="BY475" s="137"/>
      <c r="BZ475" s="137"/>
      <c r="CA475" s="137"/>
      <c r="CB475" s="361" t="str">
        <f t="shared" si="10"/>
        <v/>
      </c>
      <c r="CC475" s="361" t="str">
        <f t="shared" si="11"/>
        <v/>
      </c>
      <c r="CD475" s="137"/>
      <c r="CE475" s="137"/>
      <c r="CF475" s="137"/>
      <c r="CG475" s="67"/>
      <c r="CH475" s="67"/>
      <c r="CI475" s="67"/>
      <c r="CJ475" s="67"/>
      <c r="CK475" s="6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  <c r="EH475" s="137"/>
      <c r="EI475" s="137"/>
      <c r="EJ475" s="137"/>
      <c r="EK475" s="137"/>
      <c r="EL475" s="137"/>
      <c r="EM475" s="137"/>
    </row>
    <row r="476" spans="59:143" ht="18.75" x14ac:dyDescent="0.25">
      <c r="BG476" s="137"/>
      <c r="BH476" s="137"/>
      <c r="BI476" s="137"/>
      <c r="BJ476" s="137"/>
      <c r="BK476" s="137"/>
      <c r="BL476" s="85"/>
      <c r="BM476" s="85">
        <v>157</v>
      </c>
      <c r="BN476" s="340"/>
      <c r="BO476" s="340"/>
      <c r="BP476" s="340"/>
      <c r="BQ476" s="340"/>
      <c r="BR476" s="340"/>
      <c r="BS476" s="340"/>
      <c r="BT476" s="340"/>
      <c r="BU476" s="340"/>
      <c r="BV476" s="278"/>
      <c r="BW476" s="279"/>
      <c r="BX476" s="383"/>
      <c r="BY476" s="137"/>
      <c r="BZ476" s="137"/>
      <c r="CA476" s="137"/>
      <c r="CB476" s="361" t="str">
        <f t="shared" si="10"/>
        <v/>
      </c>
      <c r="CC476" s="361" t="str">
        <f t="shared" si="11"/>
        <v/>
      </c>
      <c r="CD476" s="137"/>
      <c r="CE476" s="137"/>
      <c r="CF476" s="137"/>
      <c r="CG476" s="67"/>
      <c r="CH476" s="67"/>
      <c r="CI476" s="67"/>
      <c r="CJ476" s="67"/>
      <c r="CK476" s="6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</row>
    <row r="477" spans="59:143" ht="18.75" x14ac:dyDescent="0.25">
      <c r="BG477" s="137"/>
      <c r="BH477" s="137"/>
      <c r="BI477" s="137"/>
      <c r="BJ477" s="137"/>
      <c r="BK477" s="137"/>
      <c r="BL477" s="85"/>
      <c r="BM477" s="85">
        <v>158</v>
      </c>
      <c r="BN477" s="340"/>
      <c r="BO477" s="340"/>
      <c r="BP477" s="340"/>
      <c r="BQ477" s="340"/>
      <c r="BR477" s="340"/>
      <c r="BS477" s="340"/>
      <c r="BT477" s="340"/>
      <c r="BU477" s="340"/>
      <c r="BV477" s="278"/>
      <c r="BW477" s="279"/>
      <c r="BX477" s="383"/>
      <c r="BY477" s="137"/>
      <c r="BZ477" s="137"/>
      <c r="CA477" s="137"/>
      <c r="CB477" s="361" t="str">
        <f t="shared" si="10"/>
        <v/>
      </c>
      <c r="CC477" s="361" t="str">
        <f t="shared" si="11"/>
        <v/>
      </c>
      <c r="CD477" s="137"/>
      <c r="CE477" s="137"/>
      <c r="CF477" s="137"/>
      <c r="CG477" s="67"/>
      <c r="CH477" s="67"/>
      <c r="CI477" s="67"/>
      <c r="CJ477" s="67"/>
      <c r="CK477" s="6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</row>
    <row r="478" spans="59:143" ht="18.75" x14ac:dyDescent="0.25">
      <c r="BG478" s="137"/>
      <c r="BH478" s="137"/>
      <c r="BI478" s="137"/>
      <c r="BJ478" s="137"/>
      <c r="BK478" s="137"/>
      <c r="BL478" s="85"/>
      <c r="BM478" s="85">
        <v>159</v>
      </c>
      <c r="BN478" s="340"/>
      <c r="BO478" s="340"/>
      <c r="BP478" s="340"/>
      <c r="BQ478" s="340"/>
      <c r="BR478" s="340"/>
      <c r="BS478" s="340"/>
      <c r="BT478" s="340"/>
      <c r="BU478" s="340"/>
      <c r="BV478" s="278"/>
      <c r="BW478" s="279"/>
      <c r="BX478" s="383"/>
      <c r="BY478" s="137"/>
      <c r="BZ478" s="137"/>
      <c r="CA478" s="137"/>
      <c r="CB478" s="361" t="str">
        <f t="shared" si="10"/>
        <v/>
      </c>
      <c r="CC478" s="361" t="str">
        <f t="shared" si="11"/>
        <v/>
      </c>
      <c r="CD478" s="137"/>
      <c r="CE478" s="137"/>
      <c r="CF478" s="137"/>
      <c r="CG478" s="67"/>
      <c r="CH478" s="67"/>
      <c r="CI478" s="67"/>
      <c r="CJ478" s="67"/>
      <c r="CK478" s="6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</row>
    <row r="479" spans="59:143" ht="18.75" x14ac:dyDescent="0.25">
      <c r="BG479" s="137"/>
      <c r="BH479" s="137"/>
      <c r="BI479" s="137"/>
      <c r="BJ479" s="137"/>
      <c r="BK479" s="137"/>
      <c r="BL479" s="85"/>
      <c r="BM479" s="85">
        <v>160</v>
      </c>
      <c r="BN479" s="340"/>
      <c r="BO479" s="340"/>
      <c r="BP479" s="340"/>
      <c r="BQ479" s="340"/>
      <c r="BR479" s="340"/>
      <c r="BS479" s="340"/>
      <c r="BT479" s="340"/>
      <c r="BU479" s="340"/>
      <c r="BV479" s="278"/>
      <c r="BW479" s="279"/>
      <c r="BX479" s="383"/>
      <c r="BY479" s="137"/>
      <c r="BZ479" s="137"/>
      <c r="CA479" s="137"/>
      <c r="CB479" s="361" t="str">
        <f t="shared" si="10"/>
        <v/>
      </c>
      <c r="CC479" s="361" t="str">
        <f t="shared" si="11"/>
        <v/>
      </c>
      <c r="CD479" s="137"/>
      <c r="CE479" s="137"/>
      <c r="CF479" s="137"/>
      <c r="CG479" s="67"/>
      <c r="CH479" s="67"/>
      <c r="CI479" s="67"/>
      <c r="CJ479" s="67"/>
      <c r="CK479" s="6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  <c r="EH479" s="137"/>
      <c r="EI479" s="137"/>
      <c r="EJ479" s="137"/>
      <c r="EK479" s="137"/>
      <c r="EL479" s="137"/>
      <c r="EM479" s="137"/>
    </row>
    <row r="480" spans="59:143" ht="18.75" x14ac:dyDescent="0.25">
      <c r="BG480" s="137"/>
      <c r="BH480" s="137"/>
      <c r="BI480" s="137"/>
      <c r="BJ480" s="137"/>
      <c r="BK480" s="137"/>
      <c r="BL480" s="85"/>
      <c r="BM480" s="85">
        <v>161</v>
      </c>
      <c r="BN480" s="340"/>
      <c r="BO480" s="340"/>
      <c r="BP480" s="340"/>
      <c r="BQ480" s="340"/>
      <c r="BR480" s="340"/>
      <c r="BS480" s="340"/>
      <c r="BT480" s="340"/>
      <c r="BU480" s="340"/>
      <c r="BV480" s="278"/>
      <c r="BW480" s="279"/>
      <c r="BX480" s="383"/>
      <c r="BY480" s="137"/>
      <c r="BZ480" s="137"/>
      <c r="CA480" s="137"/>
      <c r="CB480" s="361" t="str">
        <f t="shared" si="10"/>
        <v/>
      </c>
      <c r="CC480" s="361" t="str">
        <f t="shared" si="11"/>
        <v/>
      </c>
      <c r="CD480" s="137"/>
      <c r="CE480" s="137"/>
      <c r="CF480" s="137"/>
      <c r="CG480" s="67"/>
      <c r="CH480" s="67"/>
      <c r="CI480" s="67"/>
      <c r="CJ480" s="67"/>
      <c r="CK480" s="6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</row>
    <row r="481" spans="59:143" ht="18.75" x14ac:dyDescent="0.25">
      <c r="BG481" s="137"/>
      <c r="BH481" s="137"/>
      <c r="BI481" s="137"/>
      <c r="BJ481" s="137"/>
      <c r="BK481" s="137"/>
      <c r="BL481" s="85"/>
      <c r="BM481" s="85">
        <v>162</v>
      </c>
      <c r="BN481" s="340"/>
      <c r="BO481" s="340"/>
      <c r="BP481" s="340"/>
      <c r="BQ481" s="340"/>
      <c r="BR481" s="340"/>
      <c r="BS481" s="340"/>
      <c r="BT481" s="340"/>
      <c r="BU481" s="340"/>
      <c r="BV481" s="278"/>
      <c r="BW481" s="279"/>
      <c r="BX481" s="383"/>
      <c r="BY481" s="137"/>
      <c r="BZ481" s="137"/>
      <c r="CA481" s="137"/>
      <c r="CB481" s="361" t="str">
        <f t="shared" si="10"/>
        <v/>
      </c>
      <c r="CC481" s="361" t="str">
        <f t="shared" si="11"/>
        <v/>
      </c>
      <c r="CD481" s="137"/>
      <c r="CE481" s="137"/>
      <c r="CF481" s="137"/>
      <c r="CG481" s="67"/>
      <c r="CH481" s="67"/>
      <c r="CI481" s="67"/>
      <c r="CJ481" s="67"/>
      <c r="CK481" s="6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  <c r="EH481" s="137"/>
      <c r="EI481" s="137"/>
      <c r="EJ481" s="137"/>
      <c r="EK481" s="137"/>
      <c r="EL481" s="137"/>
      <c r="EM481" s="137"/>
    </row>
    <row r="482" spans="59:143" ht="18.75" x14ac:dyDescent="0.25">
      <c r="BG482" s="137"/>
      <c r="BH482" s="137"/>
      <c r="BI482" s="137"/>
      <c r="BJ482" s="137"/>
      <c r="BK482" s="137"/>
      <c r="BL482" s="85"/>
      <c r="BM482" s="85">
        <v>163</v>
      </c>
      <c r="BN482" s="340"/>
      <c r="BO482" s="340"/>
      <c r="BP482" s="340"/>
      <c r="BQ482" s="340"/>
      <c r="BR482" s="340"/>
      <c r="BS482" s="340"/>
      <c r="BT482" s="340"/>
      <c r="BU482" s="340"/>
      <c r="BV482" s="278"/>
      <c r="BW482" s="279"/>
      <c r="BX482" s="383"/>
      <c r="BY482" s="137"/>
      <c r="BZ482" s="137"/>
      <c r="CA482" s="137"/>
      <c r="CB482" s="361" t="str">
        <f t="shared" si="10"/>
        <v/>
      </c>
      <c r="CC482" s="361" t="str">
        <f t="shared" si="11"/>
        <v/>
      </c>
      <c r="CD482" s="137"/>
      <c r="CE482" s="137"/>
      <c r="CF482" s="137"/>
      <c r="CG482" s="67"/>
      <c r="CH482" s="67"/>
      <c r="CI482" s="67"/>
      <c r="CJ482" s="67"/>
      <c r="CK482" s="67"/>
      <c r="CL482" s="137"/>
      <c r="CM482" s="137"/>
      <c r="CN482" s="137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37"/>
      <c r="CY482" s="137"/>
      <c r="CZ482" s="137"/>
      <c r="DA482" s="137"/>
      <c r="DB482" s="137"/>
      <c r="DC482" s="137"/>
      <c r="DD482" s="137"/>
      <c r="DE482" s="137"/>
      <c r="DF482" s="137"/>
      <c r="DG482" s="137"/>
      <c r="DH482" s="137"/>
      <c r="DI482" s="137"/>
      <c r="DJ482" s="137"/>
      <c r="DK482" s="137"/>
      <c r="DL482" s="137"/>
      <c r="DM482" s="137"/>
      <c r="DN482" s="137"/>
      <c r="DO482" s="137"/>
      <c r="DP482" s="137"/>
      <c r="DQ482" s="137"/>
      <c r="DR482" s="137"/>
      <c r="DS482" s="137"/>
      <c r="DT482" s="137"/>
      <c r="DU482" s="137"/>
      <c r="DV482" s="137"/>
      <c r="DW482" s="137"/>
      <c r="DX482" s="137"/>
      <c r="DY482" s="137"/>
      <c r="DZ482" s="137"/>
      <c r="EA482" s="137"/>
      <c r="EB482" s="137"/>
      <c r="EC482" s="137"/>
      <c r="ED482" s="137"/>
      <c r="EE482" s="137"/>
      <c r="EF482" s="137"/>
      <c r="EG482" s="137"/>
      <c r="EH482" s="137"/>
      <c r="EI482" s="137"/>
      <c r="EJ482" s="137"/>
      <c r="EK482" s="137"/>
      <c r="EL482" s="137"/>
      <c r="EM482" s="137"/>
    </row>
    <row r="483" spans="59:143" ht="18.75" x14ac:dyDescent="0.25">
      <c r="BG483" s="137"/>
      <c r="BH483" s="137"/>
      <c r="BI483" s="137"/>
      <c r="BJ483" s="137"/>
      <c r="BK483" s="137"/>
      <c r="BL483" s="85"/>
      <c r="BM483" s="85">
        <v>164</v>
      </c>
      <c r="BN483" s="340"/>
      <c r="BO483" s="340"/>
      <c r="BP483" s="340"/>
      <c r="BQ483" s="340"/>
      <c r="BR483" s="340"/>
      <c r="BS483" s="340"/>
      <c r="BT483" s="340"/>
      <c r="BU483" s="340"/>
      <c r="BV483" s="278"/>
      <c r="BW483" s="279"/>
      <c r="BX483" s="383"/>
      <c r="BY483" s="137"/>
      <c r="BZ483" s="137"/>
      <c r="CA483" s="137"/>
      <c r="CB483" s="361" t="str">
        <f t="shared" si="10"/>
        <v/>
      </c>
      <c r="CC483" s="361" t="str">
        <f t="shared" si="11"/>
        <v/>
      </c>
      <c r="CD483" s="137"/>
      <c r="CE483" s="137"/>
      <c r="CF483" s="137"/>
      <c r="CG483" s="67"/>
      <c r="CH483" s="67"/>
      <c r="CI483" s="67"/>
      <c r="CJ483" s="67"/>
      <c r="CK483" s="6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  <c r="DE483" s="137"/>
      <c r="DF483" s="137"/>
      <c r="DG483" s="137"/>
      <c r="DH483" s="137"/>
      <c r="DI483" s="137"/>
      <c r="DJ483" s="137"/>
      <c r="DK483" s="137"/>
      <c r="DL483" s="137"/>
      <c r="DM483" s="137"/>
      <c r="DN483" s="137"/>
      <c r="DO483" s="137"/>
      <c r="DP483" s="137"/>
      <c r="DQ483" s="137"/>
      <c r="DR483" s="137"/>
      <c r="DS483" s="137"/>
      <c r="DT483" s="137"/>
      <c r="DU483" s="137"/>
      <c r="DV483" s="137"/>
      <c r="DW483" s="137"/>
      <c r="DX483" s="137"/>
      <c r="DY483" s="137"/>
      <c r="DZ483" s="137"/>
      <c r="EA483" s="137"/>
      <c r="EB483" s="137"/>
      <c r="EC483" s="137"/>
      <c r="ED483" s="137"/>
      <c r="EE483" s="137"/>
      <c r="EF483" s="137"/>
      <c r="EG483" s="137"/>
      <c r="EH483" s="137"/>
      <c r="EI483" s="137"/>
      <c r="EJ483" s="137"/>
      <c r="EK483" s="137"/>
      <c r="EL483" s="137"/>
      <c r="EM483" s="137"/>
    </row>
    <row r="484" spans="59:143" ht="18.75" x14ac:dyDescent="0.25">
      <c r="BG484" s="137"/>
      <c r="BH484" s="137"/>
      <c r="BI484" s="137"/>
      <c r="BJ484" s="137"/>
      <c r="BK484" s="137"/>
      <c r="BL484" s="85"/>
      <c r="BM484" s="85">
        <v>165</v>
      </c>
      <c r="BN484" s="340"/>
      <c r="BO484" s="340"/>
      <c r="BP484" s="340"/>
      <c r="BQ484" s="340"/>
      <c r="BR484" s="340"/>
      <c r="BS484" s="340"/>
      <c r="BT484" s="340"/>
      <c r="BU484" s="340"/>
      <c r="BV484" s="278"/>
      <c r="BW484" s="279"/>
      <c r="BX484" s="383"/>
      <c r="BY484" s="137"/>
      <c r="BZ484" s="137"/>
      <c r="CA484" s="137"/>
      <c r="CB484" s="361" t="str">
        <f t="shared" si="10"/>
        <v/>
      </c>
      <c r="CC484" s="361" t="str">
        <f t="shared" si="11"/>
        <v/>
      </c>
      <c r="CD484" s="137"/>
      <c r="CE484" s="137"/>
      <c r="CF484" s="137"/>
      <c r="CG484" s="67"/>
      <c r="CH484" s="67"/>
      <c r="CI484" s="67"/>
      <c r="CJ484" s="67"/>
      <c r="CK484" s="6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  <c r="DE484" s="137"/>
      <c r="DF484" s="137"/>
      <c r="DG484" s="137"/>
      <c r="DH484" s="137"/>
      <c r="DI484" s="137"/>
      <c r="DJ484" s="137"/>
      <c r="DK484" s="137"/>
      <c r="DL484" s="137"/>
      <c r="DM484" s="137"/>
      <c r="DN484" s="137"/>
      <c r="DO484" s="137"/>
      <c r="DP484" s="137"/>
      <c r="DQ484" s="137"/>
      <c r="DR484" s="137"/>
      <c r="DS484" s="137"/>
      <c r="DT484" s="137"/>
      <c r="DU484" s="137"/>
      <c r="DV484" s="137"/>
      <c r="DW484" s="137"/>
      <c r="DX484" s="137"/>
      <c r="DY484" s="137"/>
      <c r="DZ484" s="137"/>
      <c r="EA484" s="137"/>
      <c r="EB484" s="137"/>
      <c r="EC484" s="137"/>
      <c r="ED484" s="137"/>
      <c r="EE484" s="137"/>
      <c r="EF484" s="137"/>
      <c r="EG484" s="137"/>
      <c r="EH484" s="137"/>
      <c r="EI484" s="137"/>
      <c r="EJ484" s="137"/>
      <c r="EK484" s="137"/>
      <c r="EL484" s="137"/>
      <c r="EM484" s="137"/>
    </row>
    <row r="485" spans="59:143" ht="15.75" thickBot="1" x14ac:dyDescent="0.3">
      <c r="BG485" s="137"/>
      <c r="BH485" s="137"/>
      <c r="BI485" s="137"/>
      <c r="BJ485" s="137"/>
      <c r="BK485" s="137"/>
      <c r="BL485" s="85"/>
      <c r="BM485" s="85">
        <v>166</v>
      </c>
      <c r="BN485" s="340"/>
      <c r="BO485" s="340"/>
      <c r="BP485" s="340"/>
      <c r="BQ485" s="340"/>
      <c r="BR485" s="340"/>
      <c r="BS485" s="340"/>
      <c r="BT485" s="340"/>
      <c r="BU485" s="340"/>
      <c r="BV485" s="278"/>
      <c r="BW485" s="280"/>
      <c r="BX485" s="384"/>
      <c r="BY485" s="68"/>
      <c r="BZ485" s="68"/>
      <c r="CA485" s="68"/>
      <c r="CB485" s="361" t="str">
        <f t="shared" si="10"/>
        <v/>
      </c>
      <c r="CC485" s="361" t="str">
        <f t="shared" si="11"/>
        <v/>
      </c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</row>
    <row r="486" spans="59:143" x14ac:dyDescent="0.25">
      <c r="BG486" s="137"/>
      <c r="BH486" s="137"/>
      <c r="BI486" s="137"/>
      <c r="BJ486" s="137"/>
      <c r="BK486" s="137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  <c r="EH486" s="137"/>
      <c r="EI486" s="137"/>
      <c r="EJ486" s="137"/>
      <c r="EK486" s="137"/>
      <c r="EL486" s="137"/>
      <c r="EM486" s="137"/>
    </row>
    <row r="487" spans="59:143" x14ac:dyDescent="0.25"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  <c r="DE487" s="137"/>
      <c r="DF487" s="137"/>
      <c r="DG487" s="137"/>
      <c r="DH487" s="137"/>
      <c r="DI487" s="137"/>
      <c r="DJ487" s="137"/>
      <c r="DK487" s="137"/>
      <c r="DL487" s="137"/>
      <c r="DM487" s="137"/>
      <c r="DN487" s="137"/>
      <c r="DO487" s="137"/>
      <c r="DP487" s="137"/>
      <c r="DQ487" s="137"/>
      <c r="DR487" s="137"/>
      <c r="DS487" s="137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7"/>
      <c r="ED487" s="137"/>
      <c r="EE487" s="137"/>
      <c r="EF487" s="137"/>
      <c r="EG487" s="137"/>
      <c r="EH487" s="137"/>
      <c r="EI487" s="137"/>
      <c r="EJ487" s="137"/>
      <c r="EK487" s="137"/>
      <c r="EL487" s="137"/>
      <c r="EM487" s="137"/>
    </row>
    <row r="488" spans="59:143" x14ac:dyDescent="0.25"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  <c r="CJ488" s="137"/>
      <c r="CK488" s="137"/>
      <c r="CL488" s="137"/>
      <c r="CM488" s="137"/>
      <c r="CN488" s="137"/>
      <c r="CO488" s="137"/>
      <c r="CP488" s="137"/>
      <c r="CQ488" s="137"/>
      <c r="CR488" s="137"/>
      <c r="CS488" s="137"/>
      <c r="CT488" s="137"/>
      <c r="CU488" s="137"/>
      <c r="CV488" s="137"/>
      <c r="CW488" s="137"/>
      <c r="CX488" s="137"/>
      <c r="CY488" s="137"/>
      <c r="CZ488" s="137"/>
      <c r="DA488" s="137"/>
      <c r="DB488" s="137"/>
      <c r="DC488" s="137"/>
      <c r="DD488" s="137"/>
      <c r="DE488" s="137"/>
      <c r="DF488" s="137"/>
      <c r="DG488" s="137"/>
      <c r="DH488" s="137"/>
      <c r="DI488" s="137"/>
      <c r="DJ488" s="137"/>
      <c r="DK488" s="137"/>
      <c r="DL488" s="137"/>
      <c r="DM488" s="137"/>
      <c r="DN488" s="137"/>
      <c r="DO488" s="137"/>
      <c r="DP488" s="137"/>
      <c r="DQ488" s="137"/>
      <c r="DR488" s="137"/>
      <c r="DS488" s="137"/>
      <c r="DT488" s="137"/>
      <c r="DU488" s="137"/>
      <c r="DV488" s="137"/>
      <c r="DW488" s="137"/>
      <c r="DX488" s="137"/>
      <c r="DY488" s="137"/>
      <c r="DZ488" s="137"/>
      <c r="EA488" s="137"/>
      <c r="EB488" s="137"/>
      <c r="EC488" s="137"/>
      <c r="ED488" s="137"/>
      <c r="EE488" s="137"/>
      <c r="EF488" s="137"/>
      <c r="EG488" s="137"/>
      <c r="EH488" s="137"/>
      <c r="EI488" s="137"/>
      <c r="EJ488" s="137"/>
      <c r="EK488" s="137"/>
      <c r="EL488" s="137"/>
      <c r="EM488" s="137"/>
    </row>
    <row r="489" spans="59:143" x14ac:dyDescent="0.25"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  <c r="DE489" s="137"/>
      <c r="DF489" s="137"/>
      <c r="DG489" s="137"/>
      <c r="DH489" s="137"/>
      <c r="DI489" s="137"/>
      <c r="DJ489" s="137"/>
      <c r="DK489" s="137"/>
      <c r="DL489" s="137"/>
      <c r="DM489" s="137"/>
      <c r="DN489" s="137"/>
      <c r="DO489" s="137"/>
      <c r="DP489" s="137"/>
      <c r="DQ489" s="137"/>
      <c r="DR489" s="137"/>
      <c r="DS489" s="137"/>
      <c r="DT489" s="137"/>
      <c r="DU489" s="137"/>
      <c r="DV489" s="137"/>
      <c r="DW489" s="137"/>
      <c r="DX489" s="137"/>
      <c r="DY489" s="137"/>
      <c r="DZ489" s="137"/>
      <c r="EA489" s="137"/>
      <c r="EB489" s="137"/>
      <c r="EC489" s="137"/>
      <c r="ED489" s="137"/>
      <c r="EE489" s="137"/>
      <c r="EF489" s="137"/>
      <c r="EG489" s="137"/>
      <c r="EH489" s="137"/>
      <c r="EI489" s="137"/>
      <c r="EJ489" s="137"/>
      <c r="EK489" s="137"/>
      <c r="EL489" s="137"/>
      <c r="EM489" s="137"/>
    </row>
    <row r="490" spans="59:143" x14ac:dyDescent="0.25"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  <c r="DE490" s="137"/>
      <c r="DF490" s="137"/>
      <c r="DG490" s="137"/>
      <c r="DH490" s="137"/>
      <c r="DI490" s="137"/>
      <c r="DJ490" s="137"/>
      <c r="DK490" s="137"/>
      <c r="DL490" s="137"/>
      <c r="DM490" s="137"/>
      <c r="DN490" s="137"/>
      <c r="DO490" s="137"/>
      <c r="DP490" s="137"/>
      <c r="DQ490" s="137"/>
      <c r="DR490" s="137"/>
      <c r="DS490" s="137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137"/>
      <c r="ED490" s="137"/>
      <c r="EE490" s="137"/>
      <c r="EF490" s="137"/>
      <c r="EG490" s="137"/>
      <c r="EH490" s="137"/>
      <c r="EI490" s="137"/>
      <c r="EJ490" s="137"/>
      <c r="EK490" s="137"/>
      <c r="EL490" s="137"/>
      <c r="EM490" s="137"/>
    </row>
    <row r="491" spans="59:143" x14ac:dyDescent="0.25"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37"/>
      <c r="DH491" s="137"/>
      <c r="DI491" s="137"/>
      <c r="DJ491" s="137"/>
      <c r="DK491" s="137"/>
      <c r="DL491" s="137"/>
      <c r="DM491" s="137"/>
      <c r="DN491" s="137"/>
      <c r="DO491" s="137"/>
      <c r="DP491" s="137"/>
      <c r="DQ491" s="137"/>
      <c r="DR491" s="137"/>
      <c r="DS491" s="137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137"/>
      <c r="ED491" s="137"/>
      <c r="EE491" s="137"/>
      <c r="EF491" s="137"/>
      <c r="EG491" s="137"/>
      <c r="EH491" s="137"/>
      <c r="EI491" s="137"/>
      <c r="EJ491" s="137"/>
      <c r="EK491" s="137"/>
      <c r="EL491" s="137"/>
      <c r="EM491" s="137"/>
    </row>
    <row r="492" spans="59:143" x14ac:dyDescent="0.25"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  <c r="CJ492" s="137"/>
      <c r="CK492" s="137"/>
      <c r="CL492" s="137"/>
      <c r="CM492" s="137"/>
      <c r="CN492" s="137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37"/>
      <c r="DH492" s="137"/>
      <c r="DI492" s="137"/>
      <c r="DJ492" s="137"/>
      <c r="DK492" s="137"/>
      <c r="DL492" s="137"/>
      <c r="DM492" s="137"/>
      <c r="DN492" s="137"/>
      <c r="DO492" s="137"/>
      <c r="DP492" s="137"/>
      <c r="DQ492" s="137"/>
      <c r="DR492" s="137"/>
      <c r="DS492" s="137"/>
      <c r="DT492" s="137"/>
      <c r="DU492" s="137"/>
      <c r="DV492" s="137"/>
      <c r="DW492" s="137"/>
      <c r="DX492" s="137"/>
      <c r="DY492" s="137"/>
      <c r="DZ492" s="137"/>
      <c r="EA492" s="137"/>
      <c r="EB492" s="137"/>
      <c r="EC492" s="137"/>
      <c r="ED492" s="137"/>
      <c r="EE492" s="137"/>
      <c r="EF492" s="137"/>
      <c r="EG492" s="137"/>
      <c r="EH492" s="137"/>
      <c r="EI492" s="137"/>
      <c r="EJ492" s="137"/>
      <c r="EK492" s="137"/>
      <c r="EL492" s="137"/>
      <c r="EM492" s="137"/>
    </row>
    <row r="493" spans="59:143" x14ac:dyDescent="0.25"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7"/>
      <c r="DZ493" s="137"/>
      <c r="EA493" s="137"/>
      <c r="EB493" s="137"/>
      <c r="EC493" s="137"/>
      <c r="ED493" s="137"/>
      <c r="EE493" s="137"/>
      <c r="EF493" s="137"/>
      <c r="EG493" s="137"/>
      <c r="EH493" s="137"/>
      <c r="EI493" s="137"/>
      <c r="EJ493" s="137"/>
      <c r="EK493" s="137"/>
      <c r="EL493" s="137"/>
      <c r="EM493" s="137"/>
    </row>
    <row r="494" spans="59:143" x14ac:dyDescent="0.25"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  <c r="CJ494" s="137"/>
      <c r="CK494" s="137"/>
      <c r="CL494" s="137"/>
      <c r="CM494" s="137"/>
      <c r="CN494" s="137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37"/>
      <c r="DH494" s="137"/>
      <c r="DI494" s="137"/>
      <c r="DJ494" s="137"/>
      <c r="DK494" s="137"/>
      <c r="DL494" s="137"/>
      <c r="DM494" s="137"/>
      <c r="DN494" s="137"/>
      <c r="DO494" s="137"/>
      <c r="DP494" s="137"/>
      <c r="DQ494" s="137"/>
      <c r="DR494" s="137"/>
      <c r="DS494" s="137"/>
      <c r="DT494" s="137"/>
      <c r="DU494" s="137"/>
      <c r="DV494" s="137"/>
      <c r="DW494" s="137"/>
      <c r="DX494" s="137"/>
      <c r="DY494" s="137"/>
      <c r="DZ494" s="137"/>
      <c r="EA494" s="137"/>
      <c r="EB494" s="137"/>
      <c r="EC494" s="137"/>
      <c r="ED494" s="137"/>
      <c r="EE494" s="137"/>
      <c r="EF494" s="137"/>
      <c r="EG494" s="137"/>
      <c r="EH494" s="137"/>
      <c r="EI494" s="137"/>
      <c r="EJ494" s="137"/>
      <c r="EK494" s="137"/>
      <c r="EL494" s="137"/>
      <c r="EM494" s="137"/>
    </row>
    <row r="495" spans="59:143" x14ac:dyDescent="0.25"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  <c r="CJ495" s="137"/>
      <c r="CK495" s="137"/>
      <c r="CL495" s="137"/>
      <c r="CM495" s="137"/>
      <c r="CN495" s="137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37"/>
      <c r="DH495" s="137"/>
      <c r="DI495" s="137"/>
      <c r="DJ495" s="137"/>
      <c r="DK495" s="137"/>
      <c r="DL495" s="137"/>
      <c r="DM495" s="137"/>
      <c r="DN495" s="137"/>
      <c r="DO495" s="137"/>
      <c r="DP495" s="137"/>
      <c r="DQ495" s="137"/>
      <c r="DR495" s="137"/>
      <c r="DS495" s="137"/>
      <c r="DT495" s="137"/>
      <c r="DU495" s="137"/>
      <c r="DV495" s="137"/>
      <c r="DW495" s="137"/>
      <c r="DX495" s="137"/>
      <c r="DY495" s="137"/>
      <c r="DZ495" s="137"/>
      <c r="EA495" s="137"/>
      <c r="EB495" s="137"/>
      <c r="EC495" s="137"/>
      <c r="ED495" s="137"/>
      <c r="EE495" s="137"/>
      <c r="EF495" s="137"/>
      <c r="EG495" s="137"/>
      <c r="EH495" s="137"/>
      <c r="EI495" s="137"/>
      <c r="EJ495" s="137"/>
      <c r="EK495" s="137"/>
      <c r="EL495" s="137"/>
      <c r="EM495" s="137"/>
    </row>
    <row r="496" spans="59:143" x14ac:dyDescent="0.25"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37"/>
      <c r="DH496" s="137"/>
      <c r="DI496" s="137"/>
      <c r="DJ496" s="137"/>
      <c r="DK496" s="137"/>
      <c r="DL496" s="137"/>
      <c r="DM496" s="137"/>
      <c r="DN496" s="137"/>
      <c r="DO496" s="137"/>
      <c r="DP496" s="137"/>
      <c r="DQ496" s="137"/>
      <c r="DR496" s="137"/>
      <c r="DS496" s="137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137"/>
      <c r="ED496" s="137"/>
      <c r="EE496" s="137"/>
      <c r="EF496" s="137"/>
      <c r="EG496" s="137"/>
      <c r="EH496" s="137"/>
      <c r="EI496" s="137"/>
      <c r="EJ496" s="137"/>
      <c r="EK496" s="137"/>
      <c r="EL496" s="137"/>
      <c r="EM496" s="137"/>
    </row>
    <row r="497" spans="59:143" x14ac:dyDescent="0.25"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37"/>
      <c r="DH497" s="137"/>
      <c r="DI497" s="137"/>
      <c r="DJ497" s="137"/>
      <c r="DK497" s="137"/>
      <c r="DL497" s="137"/>
      <c r="DM497" s="137"/>
      <c r="DN497" s="137"/>
      <c r="DO497" s="137"/>
      <c r="DP497" s="137"/>
      <c r="DQ497" s="137"/>
      <c r="DR497" s="137"/>
      <c r="DS497" s="137"/>
      <c r="DT497" s="137"/>
      <c r="DU497" s="137"/>
      <c r="DV497" s="137"/>
      <c r="DW497" s="137"/>
      <c r="DX497" s="137"/>
      <c r="DY497" s="137"/>
      <c r="DZ497" s="137"/>
      <c r="EA497" s="137"/>
      <c r="EB497" s="137"/>
      <c r="EC497" s="137"/>
      <c r="ED497" s="137"/>
      <c r="EE497" s="137"/>
      <c r="EF497" s="137"/>
      <c r="EG497" s="137"/>
      <c r="EH497" s="137"/>
      <c r="EI497" s="137"/>
      <c r="EJ497" s="137"/>
      <c r="EK497" s="137"/>
      <c r="EL497" s="137"/>
      <c r="EM497" s="137"/>
    </row>
    <row r="498" spans="59:143" x14ac:dyDescent="0.25"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  <c r="EH498" s="137"/>
      <c r="EI498" s="137"/>
      <c r="EJ498" s="137"/>
      <c r="EK498" s="137"/>
      <c r="EL498" s="137"/>
      <c r="EM498" s="137"/>
    </row>
    <row r="499" spans="59:143" x14ac:dyDescent="0.25"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37"/>
      <c r="DH499" s="137"/>
      <c r="DI499" s="137"/>
      <c r="DJ499" s="137"/>
      <c r="DK499" s="137"/>
      <c r="DL499" s="137"/>
      <c r="DM499" s="137"/>
      <c r="DN499" s="137"/>
      <c r="DO499" s="137"/>
      <c r="DP499" s="137"/>
      <c r="DQ499" s="137"/>
      <c r="DR499" s="137"/>
      <c r="DS499" s="137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137"/>
      <c r="ED499" s="137"/>
      <c r="EE499" s="137"/>
      <c r="EF499" s="137"/>
      <c r="EG499" s="137"/>
      <c r="EH499" s="137"/>
      <c r="EI499" s="137"/>
      <c r="EJ499" s="137"/>
      <c r="EK499" s="137"/>
      <c r="EL499" s="137"/>
      <c r="EM499" s="137"/>
    </row>
    <row r="500" spans="59:143" x14ac:dyDescent="0.25"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  <c r="EH500" s="137"/>
      <c r="EI500" s="137"/>
      <c r="EJ500" s="137"/>
      <c r="EK500" s="137"/>
      <c r="EL500" s="137"/>
      <c r="EM500" s="137"/>
    </row>
    <row r="516" spans="47:143" x14ac:dyDescent="0.25"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</row>
    <row r="517" spans="47:143" x14ac:dyDescent="0.25"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</row>
    <row r="518" spans="47:143" ht="18.75" x14ac:dyDescent="0.3">
      <c r="AU518" s="106"/>
      <c r="AV518" s="106"/>
      <c r="AW518" s="106"/>
      <c r="AX518" s="106"/>
      <c r="AY518" s="106"/>
      <c r="AZ518" s="106"/>
      <c r="BA518" s="103" t="s">
        <v>229</v>
      </c>
      <c r="BB518" s="102"/>
      <c r="BC518" s="102"/>
      <c r="BD518" s="102"/>
      <c r="BE518" s="102"/>
      <c r="BF518" s="102"/>
      <c r="BG518" s="102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</row>
    <row r="519" spans="47:143" ht="15.75" thickBot="1" x14ac:dyDescent="0.3"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91" t="s">
        <v>249</v>
      </c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</row>
    <row r="520" spans="47:143" ht="30.75" customHeight="1" thickBot="1" x14ac:dyDescent="0.3">
      <c r="AU520" s="106"/>
      <c r="AV520" s="106"/>
      <c r="AW520" s="106"/>
      <c r="AX520" s="106"/>
      <c r="AY520" s="106"/>
      <c r="AZ520" s="106"/>
      <c r="BA520" s="106"/>
      <c r="BB520" s="129" t="s">
        <v>12</v>
      </c>
      <c r="BC520" s="250" t="e">
        <f>VLOOKUP(B259,K94:L113,2,FALSE)</f>
        <v>#N/A</v>
      </c>
      <c r="BD520" s="106"/>
      <c r="BE520" s="362" t="s">
        <v>250</v>
      </c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</row>
    <row r="521" spans="47:143" ht="16.5" thickBot="1" x14ac:dyDescent="0.3"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363" t="s">
        <v>454</v>
      </c>
      <c r="BF521" s="85" t="s">
        <v>455</v>
      </c>
      <c r="BG521" s="373" t="s">
        <v>456</v>
      </c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</row>
    <row r="522" spans="47:143" ht="16.5" thickBot="1" x14ac:dyDescent="0.3">
      <c r="AU522" s="106"/>
      <c r="AV522" s="106"/>
      <c r="AW522" s="106"/>
      <c r="AX522" s="106"/>
      <c r="AY522" s="106"/>
      <c r="AZ522" s="106"/>
      <c r="BA522" s="120"/>
      <c r="BB522" s="130" t="s">
        <v>13</v>
      </c>
      <c r="BC522" s="248"/>
      <c r="BD522" s="368">
        <v>1</v>
      </c>
      <c r="BE522" s="364"/>
      <c r="BF522" s="380"/>
      <c r="BG522" s="381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</row>
    <row r="523" spans="47:143" ht="15.75" thickBot="1" x14ac:dyDescent="0.3">
      <c r="AU523" s="106"/>
      <c r="AV523" s="106"/>
      <c r="AW523" s="106"/>
      <c r="AX523" s="106"/>
      <c r="AY523" s="106"/>
      <c r="AZ523" s="106"/>
      <c r="BA523" s="121"/>
      <c r="BB523" s="106"/>
      <c r="BC523" s="106"/>
      <c r="BD523" s="368">
        <v>2</v>
      </c>
      <c r="BE523" s="365"/>
      <c r="BF523" s="380"/>
      <c r="BG523" s="381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</row>
    <row r="524" spans="47:143" ht="16.5" thickBot="1" x14ac:dyDescent="0.3">
      <c r="AU524" s="106"/>
      <c r="AV524" s="106"/>
      <c r="AW524" s="106"/>
      <c r="AX524" s="106"/>
      <c r="AY524" s="106"/>
      <c r="AZ524" s="106"/>
      <c r="BA524" s="122" t="s">
        <v>184</v>
      </c>
      <c r="BB524" s="130" t="s">
        <v>153</v>
      </c>
      <c r="BC524" s="276">
        <f>C4</f>
        <v>0</v>
      </c>
      <c r="BD524" s="368">
        <v>3</v>
      </c>
      <c r="BE524" s="365"/>
      <c r="BF524" s="380"/>
      <c r="BG524" s="381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</row>
    <row r="525" spans="47:143" ht="15.75" thickBot="1" x14ac:dyDescent="0.3">
      <c r="AU525" s="106"/>
      <c r="AV525" s="106"/>
      <c r="AW525" s="106"/>
      <c r="AX525" s="106"/>
      <c r="AY525" s="106"/>
      <c r="AZ525" s="106"/>
      <c r="BA525" s="122" t="s">
        <v>185</v>
      </c>
      <c r="BB525" s="106"/>
      <c r="BC525" s="106"/>
      <c r="BD525" s="368">
        <v>4</v>
      </c>
      <c r="BE525" s="365"/>
      <c r="BF525" s="380"/>
      <c r="BG525" s="381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</row>
    <row r="526" spans="47:143" ht="16.5" thickBot="1" x14ac:dyDescent="0.3">
      <c r="AU526" s="106"/>
      <c r="AV526" s="106"/>
      <c r="AW526" s="106"/>
      <c r="AX526" s="106"/>
      <c r="AY526" s="106"/>
      <c r="AZ526" s="106"/>
      <c r="BA526" s="122" t="s">
        <v>186</v>
      </c>
      <c r="BB526" s="131" t="s">
        <v>219</v>
      </c>
      <c r="BC526" s="249"/>
      <c r="BD526" s="368">
        <v>5</v>
      </c>
      <c r="BE526" s="365"/>
      <c r="BF526" s="380"/>
      <c r="BG526" s="381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</row>
    <row r="527" spans="47:143" ht="16.5" thickBot="1" x14ac:dyDescent="0.3">
      <c r="AU527" s="106"/>
      <c r="AV527" s="106"/>
      <c r="AW527" s="106"/>
      <c r="AX527" s="106"/>
      <c r="AY527" s="106"/>
      <c r="AZ527" s="106"/>
      <c r="BA527" s="122" t="s">
        <v>187</v>
      </c>
      <c r="BB527" s="132" t="s">
        <v>154</v>
      </c>
      <c r="BC527" s="249"/>
      <c r="BD527" s="368">
        <v>6</v>
      </c>
      <c r="BE527" s="366"/>
      <c r="BF527" s="380"/>
      <c r="BG527" s="381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</row>
    <row r="528" spans="47:143" ht="16.5" thickBot="1" x14ac:dyDescent="0.3">
      <c r="AU528" s="106"/>
      <c r="AV528" s="106"/>
      <c r="AW528" s="106"/>
      <c r="AX528" s="106"/>
      <c r="AY528" s="106"/>
      <c r="AZ528" s="106"/>
      <c r="BA528" s="122" t="s">
        <v>188</v>
      </c>
      <c r="BB528" s="132"/>
      <c r="BC528" s="249"/>
      <c r="BD528" s="368">
        <v>7</v>
      </c>
      <c r="BE528" s="367"/>
      <c r="BF528" s="380"/>
      <c r="BG528" s="381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</row>
    <row r="529" spans="47:143" ht="16.5" thickBot="1" x14ac:dyDescent="0.3">
      <c r="AU529" s="106"/>
      <c r="AV529" s="106"/>
      <c r="AW529" s="106"/>
      <c r="AX529" s="106"/>
      <c r="AY529" s="106"/>
      <c r="AZ529" s="106"/>
      <c r="BA529" s="122" t="s">
        <v>189</v>
      </c>
      <c r="BB529" s="132"/>
      <c r="BC529" s="249"/>
      <c r="BD529" s="368">
        <v>8</v>
      </c>
      <c r="BE529" s="365"/>
      <c r="BF529" s="380"/>
      <c r="BG529" s="381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</row>
    <row r="530" spans="47:143" ht="16.5" thickBot="1" x14ac:dyDescent="0.3">
      <c r="AU530" s="106"/>
      <c r="AV530" s="106"/>
      <c r="AW530" s="106"/>
      <c r="AX530" s="106"/>
      <c r="AY530" s="106"/>
      <c r="AZ530" s="106"/>
      <c r="BA530" s="122" t="s">
        <v>190</v>
      </c>
      <c r="BB530" s="132"/>
      <c r="BC530" s="249"/>
      <c r="BD530" s="368">
        <v>9</v>
      </c>
      <c r="BE530" s="366"/>
      <c r="BF530" s="380"/>
      <c r="BG530" s="381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</row>
    <row r="531" spans="47:143" ht="16.5" thickBot="1" x14ac:dyDescent="0.3">
      <c r="AU531" s="106"/>
      <c r="AV531" s="106"/>
      <c r="AW531" s="106"/>
      <c r="AX531" s="106"/>
      <c r="AY531" s="106"/>
      <c r="AZ531" s="106"/>
      <c r="BA531" s="122" t="s">
        <v>191</v>
      </c>
      <c r="BB531" s="132"/>
      <c r="BC531" s="249"/>
      <c r="BD531" s="368">
        <v>10</v>
      </c>
      <c r="BE531" s="365"/>
      <c r="BF531" s="380"/>
      <c r="BG531" s="381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</row>
    <row r="532" spans="47:143" ht="16.5" thickBot="1" x14ac:dyDescent="0.3">
      <c r="AU532" s="106"/>
      <c r="AV532" s="106"/>
      <c r="AW532" s="106"/>
      <c r="AX532" s="106"/>
      <c r="AY532" s="106"/>
      <c r="AZ532" s="106"/>
      <c r="BA532" s="123"/>
      <c r="BB532" s="133"/>
      <c r="BC532" s="249"/>
      <c r="BD532" s="368">
        <v>11</v>
      </c>
      <c r="BE532" s="364"/>
      <c r="BF532" s="380"/>
      <c r="BG532" s="381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</row>
    <row r="533" spans="47:143" x14ac:dyDescent="0.25"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368">
        <v>12</v>
      </c>
      <c r="BE533" s="365"/>
      <c r="BF533" s="380"/>
      <c r="BG533" s="381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</row>
    <row r="534" spans="47:143" x14ac:dyDescent="0.25"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368">
        <v>13</v>
      </c>
      <c r="BE534" s="366"/>
      <c r="BF534" s="380"/>
      <c r="BG534" s="381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</row>
    <row r="535" spans="47:143" x14ac:dyDescent="0.25"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368">
        <v>14</v>
      </c>
      <c r="BE535" s="367"/>
      <c r="BF535" s="380"/>
      <c r="BG535" s="381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</row>
    <row r="536" spans="47:143" x14ac:dyDescent="0.25"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368">
        <v>15</v>
      </c>
      <c r="BE536" s="365"/>
      <c r="BF536" s="380"/>
      <c r="BG536" s="381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</row>
    <row r="537" spans="47:143" x14ac:dyDescent="0.25"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</row>
    <row r="538" spans="47:143" x14ac:dyDescent="0.25"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</row>
    <row r="539" spans="47:143" ht="16.5" thickBot="1" x14ac:dyDescent="0.3">
      <c r="AU539" s="106"/>
      <c r="AV539" s="106"/>
      <c r="AW539" s="106"/>
      <c r="AX539" s="106"/>
      <c r="AY539" s="106"/>
      <c r="AZ539" s="106"/>
      <c r="BA539" s="155" t="s">
        <v>192</v>
      </c>
      <c r="BB539" s="165" t="s">
        <v>218</v>
      </c>
      <c r="BC539" s="156"/>
      <c r="BD539" s="157"/>
      <c r="BE539" s="158"/>
      <c r="BF539" s="159"/>
      <c r="BG539" s="165" t="s">
        <v>262</v>
      </c>
      <c r="BH539" s="160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</row>
    <row r="540" spans="47:143" x14ac:dyDescent="0.25">
      <c r="AU540" s="106"/>
      <c r="AV540" s="106"/>
      <c r="AW540" s="106"/>
      <c r="AX540" s="106"/>
      <c r="AY540" s="106"/>
      <c r="AZ540" s="106"/>
      <c r="BA540" s="161" t="s">
        <v>193</v>
      </c>
      <c r="BB540" s="125"/>
      <c r="BC540" s="166"/>
      <c r="BD540" s="71" t="s">
        <v>201</v>
      </c>
      <c r="BE540" s="71" t="s">
        <v>202</v>
      </c>
      <c r="BF540" s="85"/>
      <c r="BG540" s="200" t="s">
        <v>260</v>
      </c>
      <c r="BH540" s="71" t="s">
        <v>261</v>
      </c>
      <c r="BI540" s="209"/>
      <c r="BJ540" s="209">
        <f>IF(BW320="",0,1)</f>
        <v>0</v>
      </c>
      <c r="BK540" s="209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</row>
    <row r="541" spans="47:143" ht="29.85" customHeight="1" x14ac:dyDescent="0.25">
      <c r="AU541" s="106"/>
      <c r="AV541" s="106"/>
      <c r="AW541" s="106"/>
      <c r="AX541" s="106"/>
      <c r="AY541" s="106"/>
      <c r="AZ541" s="106"/>
      <c r="BA541" s="161" t="s">
        <v>185</v>
      </c>
      <c r="BB541" s="164" t="s">
        <v>240</v>
      </c>
      <c r="BC541" s="281" t="e">
        <f>VLOOKUP(BB541,$CB$321:$CC$485,2,FALSE)</f>
        <v>#N/A</v>
      </c>
      <c r="BD541" s="213"/>
      <c r="BE541" s="212"/>
      <c r="BF541" s="85"/>
      <c r="BG541" s="188"/>
      <c r="BH541" s="212"/>
      <c r="BI541" s="209">
        <f t="shared" ref="BI541:BI550" si="12">BV320</f>
        <v>0</v>
      </c>
      <c r="BJ541" s="209">
        <f>BJ540</f>
        <v>0</v>
      </c>
      <c r="BK541" s="209">
        <f>IF(AND(BW320="oui")*(BV320&lt;&gt;""),1,0)</f>
        <v>0</v>
      </c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</row>
    <row r="542" spans="47:143" ht="29.85" customHeight="1" x14ac:dyDescent="0.25">
      <c r="AU542" s="106"/>
      <c r="AV542" s="106"/>
      <c r="AW542" s="106"/>
      <c r="AX542" s="106"/>
      <c r="AY542" s="106"/>
      <c r="AZ542" s="106"/>
      <c r="BA542" s="161" t="s">
        <v>194</v>
      </c>
      <c r="BB542" s="164" t="s">
        <v>241</v>
      </c>
      <c r="BC542" s="281" t="e">
        <f>VLOOKUP(BB542,$CB$321:$CC$485,2,FALSE)</f>
        <v>#N/A</v>
      </c>
      <c r="BD542" s="213"/>
      <c r="BE542" s="212"/>
      <c r="BF542" s="85"/>
      <c r="BG542" s="188"/>
      <c r="BH542" s="212"/>
      <c r="BI542" s="209">
        <f t="shared" si="12"/>
        <v>0</v>
      </c>
      <c r="BJ542" s="209">
        <f>IF(AND($BJ$540=1)*(BV321&lt;&gt;""),2,0)</f>
        <v>0</v>
      </c>
      <c r="BK542" s="209">
        <f>IF(AND(BW321="oui")*(BV321&lt;&gt;""),$BK$541+1,0)</f>
        <v>0</v>
      </c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</row>
    <row r="543" spans="47:143" ht="29.85" customHeight="1" x14ac:dyDescent="0.25">
      <c r="AU543" s="106"/>
      <c r="AV543" s="106"/>
      <c r="AW543" s="106"/>
      <c r="AX543" s="106"/>
      <c r="AY543" s="106"/>
      <c r="AZ543" s="106"/>
      <c r="BA543" s="162" t="s">
        <v>185</v>
      </c>
      <c r="BB543" s="164" t="s">
        <v>242</v>
      </c>
      <c r="BC543" s="281" t="e">
        <f>VLOOKUP(BB543,$CB$321:$CC$485,2,FALSE)</f>
        <v>#N/A</v>
      </c>
      <c r="BD543" s="213"/>
      <c r="BE543" s="212"/>
      <c r="BF543" s="163"/>
      <c r="BG543" s="188"/>
      <c r="BH543" s="212"/>
      <c r="BI543" s="209">
        <f t="shared" si="12"/>
        <v>0</v>
      </c>
      <c r="BJ543" s="209">
        <f>IF(AND($BJ$540=1)*(BV322&lt;&gt;""),3,0)</f>
        <v>0</v>
      </c>
      <c r="BK543" s="209">
        <f>IF(AND(BW322="oui")*(BV322&lt;&gt;""),$BK$541+2,0)</f>
        <v>0</v>
      </c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</row>
    <row r="544" spans="47:143" x14ac:dyDescent="0.25"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247">
        <f>MAX(BH541:BH543)</f>
        <v>0</v>
      </c>
      <c r="BI544" s="209">
        <f t="shared" si="12"/>
        <v>0</v>
      </c>
      <c r="BJ544" s="209">
        <f>IF(AND($BJ$540=1)*(BV323&lt;&gt;""),4,0)</f>
        <v>0</v>
      </c>
      <c r="BK544" s="209">
        <f>IF(AND(BW323="oui")*(BV323&lt;&gt;""),$BK$541+3,0)</f>
        <v>0</v>
      </c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</row>
    <row r="545" spans="47:143" x14ac:dyDescent="0.25"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209">
        <f t="shared" si="12"/>
        <v>0</v>
      </c>
      <c r="BJ545" s="209">
        <f>IF(AND($BJ$540=1)*(BV324&lt;&gt;""),5,0)</f>
        <v>0</v>
      </c>
      <c r="BK545" s="209">
        <f>IF(AND(BW324="oui")*(BV324&lt;&gt;""),$BK$541+4,0)</f>
        <v>0</v>
      </c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</row>
    <row r="546" spans="47:143" x14ac:dyDescent="0.25"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209">
        <f t="shared" si="12"/>
        <v>0</v>
      </c>
      <c r="BJ546" s="209">
        <f>IF(AND($BJ$540=1)*(BV325&lt;&gt;""),6,0)</f>
        <v>0</v>
      </c>
      <c r="BK546" s="209">
        <f>IF(AND(BW325="oui")*(BV325&lt;&gt;""),$BK$541+5,0)</f>
        <v>0</v>
      </c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</row>
    <row r="547" spans="47:143" x14ac:dyDescent="0.25"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209">
        <f t="shared" si="12"/>
        <v>0</v>
      </c>
      <c r="BJ547" s="209">
        <f>IF(AND($BJ$540=1)*(BV326&lt;&gt;""),7,0)</f>
        <v>0</v>
      </c>
      <c r="BK547" s="209">
        <f>IF(AND(BW326="oui")*(BV326&lt;&gt;""),$BK$541+6,0)</f>
        <v>0</v>
      </c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</row>
    <row r="548" spans="47:143" x14ac:dyDescent="0.25"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209">
        <f t="shared" si="12"/>
        <v>0</v>
      </c>
      <c r="BJ548" s="209">
        <f>IF(AND($BJ$540=1)*(BV327&lt;&gt;""),8,0)</f>
        <v>0</v>
      </c>
      <c r="BK548" s="209">
        <f>IF(AND(BW327="oui")*(BV327&lt;&gt;""),$BK$541+7,0)</f>
        <v>0</v>
      </c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</row>
    <row r="549" spans="47:143" x14ac:dyDescent="0.25"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209">
        <f t="shared" si="12"/>
        <v>0</v>
      </c>
      <c r="BJ549" s="209">
        <f>IF(AND($BJ$540=1)*(BV328&lt;&gt;""),9,0)</f>
        <v>0</v>
      </c>
      <c r="BK549" s="209">
        <f>IF(AND(BW328="oui")*(BV328&lt;&gt;""),$BK$541+8,0)</f>
        <v>0</v>
      </c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</row>
    <row r="550" spans="47:143" x14ac:dyDescent="0.25"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209">
        <f t="shared" si="12"/>
        <v>0</v>
      </c>
      <c r="BJ550" s="209">
        <f>IF(AND($BJ$540=1)*(BV329&lt;&gt;""),10,0)</f>
        <v>0</v>
      </c>
      <c r="BK550" s="209">
        <f>IF(AND(BW329="oui")*(BV329&lt;&gt;""),$BK$541+9,0)</f>
        <v>0</v>
      </c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</row>
    <row r="551" spans="47:143" x14ac:dyDescent="0.25"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</row>
    <row r="552" spans="47:143" x14ac:dyDescent="0.25"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</row>
    <row r="553" spans="47:143" x14ac:dyDescent="0.25"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</row>
    <row r="554" spans="47:143" x14ac:dyDescent="0.25"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</row>
    <row r="555" spans="47:143" x14ac:dyDescent="0.25"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</row>
    <row r="556" spans="47:143" x14ac:dyDescent="0.25"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</row>
    <row r="557" spans="47:143" x14ac:dyDescent="0.25"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</row>
    <row r="558" spans="47:143" x14ac:dyDescent="0.25"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</row>
    <row r="559" spans="47:143" x14ac:dyDescent="0.25"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</row>
    <row r="560" spans="47:143" x14ac:dyDescent="0.25"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</row>
    <row r="561" spans="47:143" x14ac:dyDescent="0.25"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</row>
    <row r="562" spans="47:143" x14ac:dyDescent="0.25"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</row>
    <row r="563" spans="47:143" x14ac:dyDescent="0.25"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</row>
    <row r="564" spans="47:143" x14ac:dyDescent="0.25"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</row>
    <row r="565" spans="47:143" x14ac:dyDescent="0.25"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</row>
  </sheetData>
  <sheetProtection algorithmName="SHA-512" hashValue="XcBdObPbNJlnSLBiW13bYLfqCukYGf6zaaKsyOdkiGVOPJDXYAqEIpXonFuFc06eecWTSC8f0KOXF4y9PnT1zw==" saltValue="at1fhfpjCYDOEX6MsPs3RQ==" spinCount="100000" sheet="1" objects="1" scenarios="1"/>
  <mergeCells count="29">
    <mergeCell ref="BX320:BX485"/>
    <mergeCell ref="I94:I113"/>
    <mergeCell ref="BR318:BU318"/>
    <mergeCell ref="C4:D4"/>
    <mergeCell ref="C92:G92"/>
    <mergeCell ref="C253:D253"/>
    <mergeCell ref="C266:D266"/>
    <mergeCell ref="F266:G266"/>
    <mergeCell ref="C267:D267"/>
    <mergeCell ref="F267:G267"/>
    <mergeCell ref="C268:D268"/>
    <mergeCell ref="F268:G268"/>
    <mergeCell ref="C269:D269"/>
    <mergeCell ref="F269:G269"/>
    <mergeCell ref="BF522:BG522"/>
    <mergeCell ref="BF523:BG523"/>
    <mergeCell ref="BF524:BG524"/>
    <mergeCell ref="BF525:BG525"/>
    <mergeCell ref="BF526:BG526"/>
    <mergeCell ref="BF527:BG527"/>
    <mergeCell ref="BF534:BG534"/>
    <mergeCell ref="BF535:BG535"/>
    <mergeCell ref="BF536:BG536"/>
    <mergeCell ref="BF528:BG528"/>
    <mergeCell ref="BF529:BG529"/>
    <mergeCell ref="BF530:BG530"/>
    <mergeCell ref="BF531:BG531"/>
    <mergeCell ref="BF532:BG532"/>
    <mergeCell ref="BF533:BG533"/>
  </mergeCells>
  <conditionalFormatting sqref="BG541:BG543">
    <cfRule type="expression" dxfId="9" priority="1" stopIfTrue="1">
      <formula>$BG$110=$BY$315</formula>
    </cfRule>
    <cfRule type="expression" dxfId="8" priority="2" stopIfTrue="1">
      <formula>$BG$110=$BY$314</formula>
    </cfRule>
  </conditionalFormatting>
  <dataValidations count="5">
    <dataValidation type="list" allowBlank="1" showInputMessage="1" showErrorMessage="1" sqref="BW320:BW485">
      <formula1>$BZ$313:$BZ$315</formula1>
    </dataValidation>
    <dataValidation type="list" allowBlank="1" showInputMessage="1" showErrorMessage="1" sqref="H94:H113">
      <formula1>$A$93</formula1>
    </dataValidation>
    <dataValidation type="list" allowBlank="1" showInputMessage="1" showErrorMessage="1" sqref="BG541:BG543">
      <formula1>$BY$313:$BY$315</formula1>
    </dataValidation>
    <dataValidation type="list" allowBlank="1" showInputMessage="1" showErrorMessage="1" sqref="F94:F113">
      <formula1>$I$89:$I$91</formula1>
    </dataValidation>
    <dataValidation type="list" allowBlank="1" showInputMessage="1" showErrorMessage="1" sqref="C94:D113">
      <formula1>$I$89:$I$92</formula1>
    </dataValidation>
  </dataValidations>
  <hyperlinks>
    <hyperlink ref="B20" location="AAC2!A105" display="cliquer ici"/>
    <hyperlink ref="B28" location="AAC2!BG539" display="cliquer ici"/>
    <hyperlink ref="B32" location="AAC2!B268" display="cliquer ici"/>
    <hyperlink ref="B24" location="AAC2!BR324" display="cliquer ici"/>
    <hyperlink ref="BX320:BX485" location="AAC2!BM305" display="AAC2!BM305"/>
    <hyperlink ref="I94:I113" location="AAC2!B85" display="AAC2!B85"/>
  </hyperlinks>
  <pageMargins left="0.25" right="0.25" top="0.75" bottom="0.75" header="0.3" footer="0.3"/>
  <pageSetup paperSize="9" scale="80" orientation="landscape" horizontalDpi="300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5">
    <pageSetUpPr fitToPage="1"/>
  </sheetPr>
  <dimension ref="A1:EM565"/>
  <sheetViews>
    <sheetView zoomScale="60" zoomScaleNormal="60" workbookViewId="0"/>
  </sheetViews>
  <sheetFormatPr baseColWidth="10" defaultColWidth="10.5703125" defaultRowHeight="15" x14ac:dyDescent="0.25"/>
  <cols>
    <col min="1" max="1" width="8.5703125" style="64" customWidth="1"/>
    <col min="2" max="2" width="94.5703125" style="64" bestFit="1" customWidth="1"/>
    <col min="3" max="3" width="7.5703125" style="64" customWidth="1"/>
    <col min="4" max="4" width="25" style="64" customWidth="1"/>
    <col min="5" max="5" width="15.5703125" style="64" customWidth="1"/>
    <col min="6" max="6" width="10" style="64" customWidth="1"/>
    <col min="7" max="7" width="15.42578125" style="64" customWidth="1"/>
    <col min="8" max="8" width="25.5703125" style="64" bestFit="1" customWidth="1"/>
    <col min="9" max="9" width="6" style="64" customWidth="1"/>
    <col min="10" max="48" width="18.5703125" style="64" customWidth="1"/>
    <col min="49" max="49" width="43.5703125" style="64" customWidth="1"/>
    <col min="50" max="51" width="32.42578125" style="64" customWidth="1"/>
    <col min="52" max="53" width="10.5703125" style="64"/>
    <col min="54" max="54" width="20.5703125" style="64" customWidth="1"/>
    <col min="55" max="55" width="52.5703125" style="64" customWidth="1"/>
    <col min="56" max="56" width="19.42578125" style="64" customWidth="1"/>
    <col min="57" max="57" width="23.42578125" style="64" customWidth="1"/>
    <col min="58" max="58" width="2" style="64" customWidth="1"/>
    <col min="59" max="59" width="29.42578125" style="64" customWidth="1"/>
    <col min="60" max="60" width="14.5703125" style="64" customWidth="1"/>
    <col min="61" max="61" width="29.42578125" style="64" customWidth="1"/>
    <col min="62" max="64" width="10.5703125" style="64"/>
    <col min="65" max="65" width="11.5703125" style="64" customWidth="1"/>
    <col min="66" max="66" width="13.5703125" style="64" customWidth="1"/>
    <col min="67" max="67" width="12.5703125" style="64" customWidth="1"/>
    <col min="68" max="68" width="45.5703125" style="64" customWidth="1"/>
    <col min="69" max="69" width="30.5703125" style="64" customWidth="1"/>
    <col min="70" max="73" width="34.5703125" style="64" customWidth="1"/>
    <col min="74" max="74" width="34" style="64" customWidth="1"/>
    <col min="75" max="75" width="27.5703125" style="64" customWidth="1"/>
    <col min="76" max="76" width="5.42578125" style="64" customWidth="1"/>
    <col min="77" max="80" width="10.5703125" style="64"/>
    <col min="81" max="81" width="11.42578125" style="64" customWidth="1"/>
    <col min="82" max="85" width="10.5703125" style="64"/>
    <col min="86" max="86" width="34" style="64" customWidth="1"/>
    <col min="87" max="87" width="28.42578125" style="64" customWidth="1"/>
    <col min="88" max="16384" width="10.5703125" style="64"/>
  </cols>
  <sheetData>
    <row r="1" spans="1:81" s="107" customFormat="1" ht="15.75" thickBot="1" x14ac:dyDescent="0.3"/>
    <row r="2" spans="1:81" s="107" customFormat="1" ht="21.75" thickBot="1" x14ac:dyDescent="0.4">
      <c r="B2" s="110" t="s">
        <v>214</v>
      </c>
      <c r="C2" s="111"/>
      <c r="D2" s="111"/>
      <c r="E2" s="111"/>
      <c r="F2" s="111"/>
      <c r="G2" s="111"/>
      <c r="H2" s="112"/>
    </row>
    <row r="3" spans="1:81" s="107" customFormat="1" ht="15.75" thickBot="1" x14ac:dyDescent="0.3"/>
    <row r="4" spans="1:81" s="107" customFormat="1" ht="15.75" thickBot="1" x14ac:dyDescent="0.3">
      <c r="B4" s="211" t="s">
        <v>259</v>
      </c>
      <c r="C4" s="388"/>
      <c r="D4" s="389"/>
      <c r="G4" s="109" t="s">
        <v>275</v>
      </c>
      <c r="H4" s="228"/>
    </row>
    <row r="5" spans="1:81" s="107" customFormat="1" x14ac:dyDescent="0.25"/>
    <row r="6" spans="1:81" x14ac:dyDescent="0.2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</row>
    <row r="7" spans="1:81" x14ac:dyDescent="0.2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</row>
    <row r="8" spans="1:81" x14ac:dyDescent="0.2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</row>
    <row r="9" spans="1:81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</row>
    <row r="10" spans="1:81" x14ac:dyDescent="0.2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</row>
    <row r="11" spans="1:81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</row>
    <row r="12" spans="1:81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</row>
    <row r="13" spans="1:81" x14ac:dyDescent="0.25">
      <c r="A13" s="136" t="s">
        <v>204</v>
      </c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</row>
    <row r="14" spans="1:81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</row>
    <row r="15" spans="1:81" x14ac:dyDescent="0.25">
      <c r="A15" s="107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</row>
    <row r="16" spans="1:81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</row>
    <row r="17" spans="1:81" x14ac:dyDescent="0.25">
      <c r="A17" s="10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</row>
    <row r="18" spans="1:81" ht="16.5" thickBot="1" x14ac:dyDescent="0.3">
      <c r="A18" s="107"/>
      <c r="B18" s="210" t="s">
        <v>258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</row>
    <row r="19" spans="1:81" ht="16.5" thickBot="1" x14ac:dyDescent="0.3">
      <c r="A19" s="107"/>
      <c r="B19" s="229" t="s">
        <v>225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</row>
    <row r="20" spans="1:81" ht="15.75" thickBot="1" x14ac:dyDescent="0.3">
      <c r="A20" s="107"/>
      <c r="B20" s="104" t="s">
        <v>106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</row>
    <row r="21" spans="1:81" x14ac:dyDescent="0.25">
      <c r="A21" s="107"/>
      <c r="B21" s="109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</row>
    <row r="22" spans="1:81" ht="15.75" thickBot="1" x14ac:dyDescent="0.3">
      <c r="A22" s="107"/>
      <c r="B22" s="107"/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</row>
    <row r="23" spans="1:81" ht="16.5" thickBot="1" x14ac:dyDescent="0.3">
      <c r="A23" s="107"/>
      <c r="B23" s="229" t="s">
        <v>226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</row>
    <row r="24" spans="1:81" ht="15.75" thickBot="1" x14ac:dyDescent="0.3">
      <c r="A24" s="107"/>
      <c r="B24" s="104" t="s">
        <v>106</v>
      </c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</row>
    <row r="25" spans="1:81" x14ac:dyDescent="0.25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</row>
    <row r="26" spans="1:81" ht="15.75" thickBot="1" x14ac:dyDescent="0.3">
      <c r="A26" s="107"/>
      <c r="B26" s="109"/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</row>
    <row r="27" spans="1:81" ht="16.5" thickBot="1" x14ac:dyDescent="0.3">
      <c r="A27" s="107"/>
      <c r="B27" s="229" t="s">
        <v>227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</row>
    <row r="28" spans="1:81" ht="15.75" thickBot="1" x14ac:dyDescent="0.3">
      <c r="A28" s="107"/>
      <c r="B28" s="104" t="s">
        <v>106</v>
      </c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</row>
    <row r="29" spans="1:81" x14ac:dyDescent="0.25">
      <c r="A29" s="107"/>
      <c r="B29" s="109"/>
      <c r="C29" s="108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</row>
    <row r="30" spans="1:81" ht="15.75" thickBot="1" x14ac:dyDescent="0.3">
      <c r="A30" s="107"/>
      <c r="B30" s="109"/>
      <c r="C30" s="108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</row>
    <row r="31" spans="1:81" ht="16.5" thickBot="1" x14ac:dyDescent="0.3">
      <c r="A31" s="107"/>
      <c r="B31" s="179" t="s">
        <v>244</v>
      </c>
      <c r="C31" s="108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</row>
    <row r="32" spans="1:81" ht="15.75" thickBot="1" x14ac:dyDescent="0.3">
      <c r="A32" s="107"/>
      <c r="B32" s="104" t="s">
        <v>106</v>
      </c>
      <c r="C32" s="108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</row>
    <row r="33" spans="1:81" x14ac:dyDescent="0.25">
      <c r="A33" s="107"/>
      <c r="B33" s="109"/>
      <c r="C33" s="108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</row>
    <row r="34" spans="1:81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</row>
    <row r="35" spans="1:81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</row>
    <row r="36" spans="1:81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</row>
    <row r="37" spans="1:81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</row>
    <row r="38" spans="1:81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</row>
    <row r="39" spans="1:81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</row>
    <row r="40" spans="1:81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</row>
    <row r="41" spans="1:81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</row>
    <row r="42" spans="1:81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</row>
    <row r="43" spans="1:81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</row>
    <row r="44" spans="1:81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</row>
    <row r="45" spans="1:81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</row>
    <row r="46" spans="1:81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</row>
    <row r="47" spans="1:81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</row>
    <row r="48" spans="1:81" x14ac:dyDescent="0.25">
      <c r="A48" s="107"/>
      <c r="B48" s="107"/>
      <c r="C48" s="107"/>
      <c r="D48" s="107"/>
      <c r="E48" s="107"/>
      <c r="F48" s="167" t="s">
        <v>223</v>
      </c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</row>
    <row r="49" spans="1:81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</row>
    <row r="50" spans="1:81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</row>
    <row r="51" spans="1:81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</row>
    <row r="52" spans="1:81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</row>
    <row r="53" spans="1:81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</row>
    <row r="54" spans="1:81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</row>
    <row r="55" spans="1:81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</row>
    <row r="56" spans="1:81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</row>
    <row r="57" spans="1:81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</row>
    <row r="58" spans="1:81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</row>
    <row r="59" spans="1:81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</row>
    <row r="60" spans="1:81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</row>
    <row r="61" spans="1:81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</row>
    <row r="62" spans="1:81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</row>
    <row r="63" spans="1:81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</row>
    <row r="64" spans="1:81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</row>
    <row r="65" spans="1:81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</row>
    <row r="66" spans="1:81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</row>
    <row r="67" spans="1:81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</row>
    <row r="68" spans="1:81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</row>
    <row r="69" spans="1:81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</row>
    <row r="70" spans="1:81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</row>
    <row r="71" spans="1:81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</row>
    <row r="72" spans="1:81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</row>
    <row r="73" spans="1:81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</row>
    <row r="74" spans="1:81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</row>
    <row r="75" spans="1:81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</row>
    <row r="76" spans="1:81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</row>
    <row r="77" spans="1:81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</row>
    <row r="78" spans="1:81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</row>
    <row r="79" spans="1:81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</row>
    <row r="80" spans="1:81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</row>
    <row r="81" spans="1:81" x14ac:dyDescent="0.25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</row>
    <row r="82" spans="1:81" x14ac:dyDescent="0.25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</row>
    <row r="83" spans="1:81" x14ac:dyDescent="0.25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</row>
    <row r="84" spans="1:81" x14ac:dyDescent="0.25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</row>
    <row r="85" spans="1:81" x14ac:dyDescent="0.25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</row>
    <row r="86" spans="1:81" x14ac:dyDescent="0.25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</row>
    <row r="87" spans="1:81" x14ac:dyDescent="0.25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</row>
    <row r="88" spans="1:81" ht="18.75" x14ac:dyDescent="0.3">
      <c r="A88" s="103" t="s">
        <v>235</v>
      </c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</row>
    <row r="89" spans="1:81" x14ac:dyDescent="0.25">
      <c r="A89" s="114"/>
      <c r="B89" s="114"/>
      <c r="C89" s="114"/>
      <c r="D89" s="114"/>
      <c r="E89" s="114"/>
      <c r="F89" s="114"/>
      <c r="G89" s="114"/>
      <c r="H89" s="114"/>
      <c r="I89" s="170">
        <v>1</v>
      </c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</row>
    <row r="90" spans="1:81" ht="14.85" customHeight="1" x14ac:dyDescent="0.25">
      <c r="A90" s="114"/>
      <c r="B90" s="199" t="s">
        <v>256</v>
      </c>
      <c r="C90" s="256" t="s">
        <v>282</v>
      </c>
      <c r="D90" s="197"/>
      <c r="E90" s="197"/>
      <c r="F90" s="197"/>
      <c r="G90" s="198"/>
      <c r="H90" s="114"/>
      <c r="I90" s="170">
        <v>2</v>
      </c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</row>
    <row r="91" spans="1:81" x14ac:dyDescent="0.25">
      <c r="A91" s="114"/>
      <c r="B91" s="114"/>
      <c r="C91" s="257" t="s">
        <v>254</v>
      </c>
      <c r="D91" s="253"/>
      <c r="E91" s="253"/>
      <c r="F91" s="253"/>
      <c r="G91" s="254"/>
      <c r="H91" s="258" t="s">
        <v>283</v>
      </c>
      <c r="I91" s="170">
        <v>3</v>
      </c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</row>
    <row r="92" spans="1:81" ht="31.5" customHeight="1" x14ac:dyDescent="0.3">
      <c r="A92" s="114"/>
      <c r="B92" s="196" t="s">
        <v>292</v>
      </c>
      <c r="C92" s="390" t="s">
        <v>284</v>
      </c>
      <c r="D92" s="391"/>
      <c r="E92" s="391"/>
      <c r="F92" s="391"/>
      <c r="G92" s="392"/>
      <c r="H92" s="259" t="s">
        <v>230</v>
      </c>
      <c r="I92" s="170">
        <v>4</v>
      </c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</row>
    <row r="93" spans="1:81" ht="15.75" thickBot="1" x14ac:dyDescent="0.3">
      <c r="A93" s="169" t="s">
        <v>224</v>
      </c>
      <c r="B93" s="255" t="s">
        <v>281</v>
      </c>
      <c r="C93" s="251" t="s">
        <v>92</v>
      </c>
      <c r="D93" s="252" t="s">
        <v>93</v>
      </c>
      <c r="E93" s="252" t="s">
        <v>94</v>
      </c>
      <c r="F93" s="252" t="s">
        <v>112</v>
      </c>
      <c r="G93" s="252" t="s">
        <v>209</v>
      </c>
      <c r="H93" s="260" t="s">
        <v>237</v>
      </c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</row>
    <row r="94" spans="1:81" x14ac:dyDescent="0.25">
      <c r="A94" s="118">
        <v>1</v>
      </c>
      <c r="B94" s="190"/>
      <c r="C94" s="188">
        <v>1</v>
      </c>
      <c r="D94" s="188">
        <v>3</v>
      </c>
      <c r="E94" s="116">
        <f t="shared" ref="E94:E113" si="0">C94*D94</f>
        <v>3</v>
      </c>
      <c r="F94" s="188">
        <v>3</v>
      </c>
      <c r="G94" s="116">
        <f>IF(F94&lt;&gt;"",E94*F94,E94)</f>
        <v>9</v>
      </c>
      <c r="H94" s="189"/>
      <c r="I94" s="382" t="s">
        <v>405</v>
      </c>
      <c r="J94" s="114"/>
      <c r="K94" s="171">
        <f>H94</f>
        <v>0</v>
      </c>
      <c r="L94" s="170">
        <f>B94</f>
        <v>0</v>
      </c>
      <c r="M94" s="170">
        <f>G94</f>
        <v>9</v>
      </c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</row>
    <row r="95" spans="1:81" x14ac:dyDescent="0.25">
      <c r="A95" s="118">
        <v>2</v>
      </c>
      <c r="B95" s="190"/>
      <c r="C95" s="188"/>
      <c r="D95" s="188"/>
      <c r="E95" s="116">
        <f t="shared" si="0"/>
        <v>0</v>
      </c>
      <c r="F95" s="188"/>
      <c r="G95" s="116">
        <f t="shared" ref="G95:G113" si="1">IF(F95&lt;&gt;"",E95*F95,E95)</f>
        <v>0</v>
      </c>
      <c r="H95" s="189"/>
      <c r="I95" s="383"/>
      <c r="J95" s="114"/>
      <c r="K95" s="171">
        <f t="shared" ref="K95:K113" si="2">H95</f>
        <v>0</v>
      </c>
      <c r="L95" s="170">
        <f t="shared" ref="L95:L113" si="3">B95</f>
        <v>0</v>
      </c>
      <c r="M95" s="170">
        <f t="shared" ref="M95:M113" si="4">G95</f>
        <v>0</v>
      </c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</row>
    <row r="96" spans="1:81" x14ac:dyDescent="0.25">
      <c r="A96" s="118">
        <v>3</v>
      </c>
      <c r="B96" s="190"/>
      <c r="C96" s="188"/>
      <c r="D96" s="188"/>
      <c r="E96" s="116">
        <f t="shared" si="0"/>
        <v>0</v>
      </c>
      <c r="F96" s="188"/>
      <c r="G96" s="116">
        <f t="shared" si="1"/>
        <v>0</v>
      </c>
      <c r="H96" s="189"/>
      <c r="I96" s="383"/>
      <c r="J96" s="114"/>
      <c r="K96" s="171">
        <f t="shared" si="2"/>
        <v>0</v>
      </c>
      <c r="L96" s="170">
        <f t="shared" si="3"/>
        <v>0</v>
      </c>
      <c r="M96" s="170">
        <f t="shared" si="4"/>
        <v>0</v>
      </c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</row>
    <row r="97" spans="1:61" ht="19.5" customHeight="1" x14ac:dyDescent="0.25">
      <c r="A97" s="118">
        <v>4</v>
      </c>
      <c r="B97" s="190"/>
      <c r="C97" s="188"/>
      <c r="D97" s="188"/>
      <c r="E97" s="116">
        <f t="shared" si="0"/>
        <v>0</v>
      </c>
      <c r="F97" s="188"/>
      <c r="G97" s="116">
        <f t="shared" si="1"/>
        <v>0</v>
      </c>
      <c r="H97" s="189"/>
      <c r="I97" s="383"/>
      <c r="J97" s="114"/>
      <c r="K97" s="171">
        <f t="shared" si="2"/>
        <v>0</v>
      </c>
      <c r="L97" s="170">
        <f t="shared" si="3"/>
        <v>0</v>
      </c>
      <c r="M97" s="170">
        <f t="shared" si="4"/>
        <v>0</v>
      </c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</row>
    <row r="98" spans="1:61" x14ac:dyDescent="0.25">
      <c r="A98" s="118">
        <v>5</v>
      </c>
      <c r="B98" s="190"/>
      <c r="C98" s="188"/>
      <c r="D98" s="188"/>
      <c r="E98" s="116">
        <f t="shared" si="0"/>
        <v>0</v>
      </c>
      <c r="F98" s="188"/>
      <c r="G98" s="116">
        <f t="shared" si="1"/>
        <v>0</v>
      </c>
      <c r="H98" s="189"/>
      <c r="I98" s="383"/>
      <c r="J98" s="114"/>
      <c r="K98" s="171">
        <f t="shared" si="2"/>
        <v>0</v>
      </c>
      <c r="L98" s="170">
        <f t="shared" si="3"/>
        <v>0</v>
      </c>
      <c r="M98" s="170">
        <f t="shared" si="4"/>
        <v>0</v>
      </c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</row>
    <row r="99" spans="1:61" x14ac:dyDescent="0.25">
      <c r="A99" s="118">
        <v>6</v>
      </c>
      <c r="B99" s="190"/>
      <c r="C99" s="188"/>
      <c r="D99" s="188"/>
      <c r="E99" s="116">
        <f t="shared" si="0"/>
        <v>0</v>
      </c>
      <c r="F99" s="188"/>
      <c r="G99" s="116">
        <f t="shared" si="1"/>
        <v>0</v>
      </c>
      <c r="H99" s="189"/>
      <c r="I99" s="383"/>
      <c r="J99" s="114"/>
      <c r="K99" s="171">
        <f t="shared" si="2"/>
        <v>0</v>
      </c>
      <c r="L99" s="170">
        <f t="shared" si="3"/>
        <v>0</v>
      </c>
      <c r="M99" s="170">
        <f t="shared" si="4"/>
        <v>0</v>
      </c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</row>
    <row r="100" spans="1:61" x14ac:dyDescent="0.25">
      <c r="A100" s="118">
        <v>7</v>
      </c>
      <c r="B100" s="190"/>
      <c r="C100" s="188"/>
      <c r="D100" s="188"/>
      <c r="E100" s="116">
        <f t="shared" si="0"/>
        <v>0</v>
      </c>
      <c r="F100" s="188"/>
      <c r="G100" s="116">
        <f t="shared" si="1"/>
        <v>0</v>
      </c>
      <c r="H100" s="189"/>
      <c r="I100" s="383"/>
      <c r="J100" s="114"/>
      <c r="K100" s="171">
        <f t="shared" si="2"/>
        <v>0</v>
      </c>
      <c r="L100" s="170">
        <f t="shared" si="3"/>
        <v>0</v>
      </c>
      <c r="M100" s="170">
        <f t="shared" si="4"/>
        <v>0</v>
      </c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</row>
    <row r="101" spans="1:61" x14ac:dyDescent="0.25">
      <c r="A101" s="118">
        <v>8</v>
      </c>
      <c r="B101" s="190"/>
      <c r="C101" s="188"/>
      <c r="D101" s="188"/>
      <c r="E101" s="116">
        <f t="shared" si="0"/>
        <v>0</v>
      </c>
      <c r="F101" s="188"/>
      <c r="G101" s="116">
        <f t="shared" si="1"/>
        <v>0</v>
      </c>
      <c r="H101" s="189"/>
      <c r="I101" s="383"/>
      <c r="J101" s="114"/>
      <c r="K101" s="171">
        <f t="shared" si="2"/>
        <v>0</v>
      </c>
      <c r="L101" s="170">
        <f t="shared" si="3"/>
        <v>0</v>
      </c>
      <c r="M101" s="170">
        <f t="shared" si="4"/>
        <v>0</v>
      </c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</row>
    <row r="102" spans="1:61" x14ac:dyDescent="0.25">
      <c r="A102" s="118">
        <v>9</v>
      </c>
      <c r="B102" s="190"/>
      <c r="C102" s="188"/>
      <c r="D102" s="188"/>
      <c r="E102" s="116">
        <f t="shared" si="0"/>
        <v>0</v>
      </c>
      <c r="F102" s="188"/>
      <c r="G102" s="116">
        <f t="shared" si="1"/>
        <v>0</v>
      </c>
      <c r="H102" s="189"/>
      <c r="I102" s="383"/>
      <c r="J102" s="114"/>
      <c r="K102" s="171">
        <f t="shared" si="2"/>
        <v>0</v>
      </c>
      <c r="L102" s="170">
        <f t="shared" si="3"/>
        <v>0</v>
      </c>
      <c r="M102" s="170">
        <f t="shared" si="4"/>
        <v>0</v>
      </c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</row>
    <row r="103" spans="1:61" s="23" customFormat="1" x14ac:dyDescent="0.25">
      <c r="A103" s="119">
        <v>10</v>
      </c>
      <c r="B103" s="190"/>
      <c r="C103" s="188"/>
      <c r="D103" s="188"/>
      <c r="E103" s="116">
        <f t="shared" si="0"/>
        <v>0</v>
      </c>
      <c r="F103" s="188"/>
      <c r="G103" s="116">
        <f t="shared" si="1"/>
        <v>0</v>
      </c>
      <c r="H103" s="189"/>
      <c r="I103" s="383"/>
      <c r="J103" s="114"/>
      <c r="K103" s="171">
        <f t="shared" si="2"/>
        <v>0</v>
      </c>
      <c r="L103" s="170">
        <f t="shared" si="3"/>
        <v>0</v>
      </c>
      <c r="M103" s="170">
        <f t="shared" si="4"/>
        <v>0</v>
      </c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</row>
    <row r="104" spans="1:61" x14ac:dyDescent="0.25">
      <c r="A104" s="118">
        <v>11</v>
      </c>
      <c r="B104" s="190"/>
      <c r="C104" s="188"/>
      <c r="D104" s="188"/>
      <c r="E104" s="116">
        <f t="shared" si="0"/>
        <v>0</v>
      </c>
      <c r="F104" s="188"/>
      <c r="G104" s="116">
        <f t="shared" si="1"/>
        <v>0</v>
      </c>
      <c r="H104" s="189"/>
      <c r="I104" s="383"/>
      <c r="J104" s="114"/>
      <c r="K104" s="171">
        <f t="shared" si="2"/>
        <v>0</v>
      </c>
      <c r="L104" s="170">
        <f t="shared" si="3"/>
        <v>0</v>
      </c>
      <c r="M104" s="170">
        <f t="shared" si="4"/>
        <v>0</v>
      </c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</row>
    <row r="105" spans="1:61" x14ac:dyDescent="0.25">
      <c r="A105" s="119">
        <v>12</v>
      </c>
      <c r="B105" s="190"/>
      <c r="C105" s="188"/>
      <c r="D105" s="188"/>
      <c r="E105" s="116">
        <f t="shared" si="0"/>
        <v>0</v>
      </c>
      <c r="F105" s="188"/>
      <c r="G105" s="116">
        <f t="shared" si="1"/>
        <v>0</v>
      </c>
      <c r="H105" s="189"/>
      <c r="I105" s="383"/>
      <c r="J105" s="114"/>
      <c r="K105" s="171">
        <f t="shared" si="2"/>
        <v>0</v>
      </c>
      <c r="L105" s="170">
        <f t="shared" si="3"/>
        <v>0</v>
      </c>
      <c r="M105" s="170">
        <f t="shared" si="4"/>
        <v>0</v>
      </c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</row>
    <row r="106" spans="1:61" x14ac:dyDescent="0.25">
      <c r="A106" s="118">
        <v>13</v>
      </c>
      <c r="B106" s="190"/>
      <c r="C106" s="188"/>
      <c r="D106" s="188"/>
      <c r="E106" s="116">
        <f t="shared" si="0"/>
        <v>0</v>
      </c>
      <c r="F106" s="188"/>
      <c r="G106" s="116">
        <f t="shared" si="1"/>
        <v>0</v>
      </c>
      <c r="H106" s="189"/>
      <c r="I106" s="383"/>
      <c r="J106" s="114"/>
      <c r="K106" s="171">
        <f t="shared" si="2"/>
        <v>0</v>
      </c>
      <c r="L106" s="170">
        <f t="shared" si="3"/>
        <v>0</v>
      </c>
      <c r="M106" s="170">
        <f t="shared" si="4"/>
        <v>0</v>
      </c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</row>
    <row r="107" spans="1:61" x14ac:dyDescent="0.25">
      <c r="A107" s="119">
        <v>14</v>
      </c>
      <c r="B107" s="190"/>
      <c r="C107" s="188"/>
      <c r="D107" s="188"/>
      <c r="E107" s="116">
        <f t="shared" si="0"/>
        <v>0</v>
      </c>
      <c r="F107" s="188"/>
      <c r="G107" s="116">
        <f t="shared" si="1"/>
        <v>0</v>
      </c>
      <c r="H107" s="189"/>
      <c r="I107" s="383"/>
      <c r="J107" s="114"/>
      <c r="K107" s="171">
        <f t="shared" si="2"/>
        <v>0</v>
      </c>
      <c r="L107" s="170">
        <f t="shared" si="3"/>
        <v>0</v>
      </c>
      <c r="M107" s="170">
        <f t="shared" si="4"/>
        <v>0</v>
      </c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</row>
    <row r="108" spans="1:61" x14ac:dyDescent="0.25">
      <c r="A108" s="118">
        <v>15</v>
      </c>
      <c r="B108" s="190"/>
      <c r="C108" s="188"/>
      <c r="D108" s="188"/>
      <c r="E108" s="116">
        <f t="shared" si="0"/>
        <v>0</v>
      </c>
      <c r="F108" s="188"/>
      <c r="G108" s="116">
        <f t="shared" si="1"/>
        <v>0</v>
      </c>
      <c r="H108" s="189"/>
      <c r="I108" s="383"/>
      <c r="J108" s="114"/>
      <c r="K108" s="171">
        <f t="shared" si="2"/>
        <v>0</v>
      </c>
      <c r="L108" s="170">
        <f t="shared" si="3"/>
        <v>0</v>
      </c>
      <c r="M108" s="170">
        <f t="shared" si="4"/>
        <v>0</v>
      </c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</row>
    <row r="109" spans="1:61" x14ac:dyDescent="0.25">
      <c r="A109" s="119">
        <v>16</v>
      </c>
      <c r="B109" s="190"/>
      <c r="C109" s="188"/>
      <c r="D109" s="188"/>
      <c r="E109" s="116">
        <f t="shared" si="0"/>
        <v>0</v>
      </c>
      <c r="F109" s="188"/>
      <c r="G109" s="116">
        <f t="shared" si="1"/>
        <v>0</v>
      </c>
      <c r="H109" s="189"/>
      <c r="I109" s="383"/>
      <c r="J109" s="114"/>
      <c r="K109" s="171">
        <f t="shared" si="2"/>
        <v>0</v>
      </c>
      <c r="L109" s="170">
        <f t="shared" si="3"/>
        <v>0</v>
      </c>
      <c r="M109" s="170">
        <f t="shared" si="4"/>
        <v>0</v>
      </c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</row>
    <row r="110" spans="1:61" x14ac:dyDescent="0.25">
      <c r="A110" s="118">
        <v>17</v>
      </c>
      <c r="B110" s="190"/>
      <c r="C110" s="188"/>
      <c r="D110" s="188"/>
      <c r="E110" s="116">
        <f t="shared" si="0"/>
        <v>0</v>
      </c>
      <c r="F110" s="188"/>
      <c r="G110" s="116">
        <f t="shared" si="1"/>
        <v>0</v>
      </c>
      <c r="H110" s="189"/>
      <c r="I110" s="383"/>
      <c r="J110" s="114"/>
      <c r="K110" s="171">
        <f t="shared" si="2"/>
        <v>0</v>
      </c>
      <c r="L110" s="170">
        <f t="shared" si="3"/>
        <v>0</v>
      </c>
      <c r="M110" s="170">
        <f t="shared" si="4"/>
        <v>0</v>
      </c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</row>
    <row r="111" spans="1:61" x14ac:dyDescent="0.25">
      <c r="A111" s="119">
        <v>18</v>
      </c>
      <c r="B111" s="190"/>
      <c r="C111" s="188"/>
      <c r="D111" s="188"/>
      <c r="E111" s="116">
        <f t="shared" si="0"/>
        <v>0</v>
      </c>
      <c r="F111" s="188"/>
      <c r="G111" s="116">
        <f t="shared" si="1"/>
        <v>0</v>
      </c>
      <c r="H111" s="189"/>
      <c r="I111" s="383"/>
      <c r="J111" s="114"/>
      <c r="K111" s="171">
        <f t="shared" si="2"/>
        <v>0</v>
      </c>
      <c r="L111" s="170">
        <f t="shared" si="3"/>
        <v>0</v>
      </c>
      <c r="M111" s="170">
        <f t="shared" si="4"/>
        <v>0</v>
      </c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</row>
    <row r="112" spans="1:61" x14ac:dyDescent="0.25">
      <c r="A112" s="118">
        <v>19</v>
      </c>
      <c r="B112" s="190"/>
      <c r="C112" s="188"/>
      <c r="D112" s="188"/>
      <c r="E112" s="116">
        <f t="shared" si="0"/>
        <v>0</v>
      </c>
      <c r="F112" s="188"/>
      <c r="G112" s="116">
        <f t="shared" si="1"/>
        <v>0</v>
      </c>
      <c r="H112" s="189"/>
      <c r="I112" s="383"/>
      <c r="J112" s="114"/>
      <c r="K112" s="171">
        <f t="shared" si="2"/>
        <v>0</v>
      </c>
      <c r="L112" s="170">
        <f t="shared" si="3"/>
        <v>0</v>
      </c>
      <c r="M112" s="170">
        <f t="shared" si="4"/>
        <v>0</v>
      </c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</row>
    <row r="113" spans="1:61" ht="15.75" thickBot="1" x14ac:dyDescent="0.3">
      <c r="A113" s="119">
        <v>20</v>
      </c>
      <c r="B113" s="190"/>
      <c r="C113" s="188"/>
      <c r="D113" s="188"/>
      <c r="E113" s="116">
        <f t="shared" si="0"/>
        <v>0</v>
      </c>
      <c r="F113" s="188"/>
      <c r="G113" s="116">
        <f t="shared" si="1"/>
        <v>0</v>
      </c>
      <c r="H113" s="189"/>
      <c r="I113" s="384"/>
      <c r="J113" s="114"/>
      <c r="K113" s="171">
        <f t="shared" si="2"/>
        <v>0</v>
      </c>
      <c r="L113" s="170">
        <f t="shared" si="3"/>
        <v>0</v>
      </c>
      <c r="M113" s="170">
        <f t="shared" si="4"/>
        <v>0</v>
      </c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</row>
    <row r="114" spans="1:61" x14ac:dyDescent="0.25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</row>
    <row r="115" spans="1:61" x14ac:dyDescent="0.25">
      <c r="A115" s="114"/>
      <c r="B115" s="153" t="s">
        <v>215</v>
      </c>
      <c r="C115" s="215" t="s">
        <v>264</v>
      </c>
      <c r="D115" s="215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</row>
    <row r="116" spans="1:61" x14ac:dyDescent="0.25">
      <c r="A116" s="114"/>
      <c r="B116" s="153" t="s">
        <v>216</v>
      </c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</row>
    <row r="117" spans="1:61" x14ac:dyDescent="0.25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</row>
    <row r="118" spans="1:61" x14ac:dyDescent="0.25">
      <c r="A118" s="114"/>
      <c r="B118" s="153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</row>
    <row r="119" spans="1:61" x14ac:dyDescent="0.25">
      <c r="A119" s="114"/>
      <c r="B119" s="153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</row>
    <row r="120" spans="1:61" x14ac:dyDescent="0.25">
      <c r="A120" s="114"/>
      <c r="B120" s="151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</row>
    <row r="121" spans="1:61" x14ac:dyDescent="0.25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</row>
    <row r="122" spans="1:61" x14ac:dyDescent="0.25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</row>
    <row r="123" spans="1:61" x14ac:dyDescent="0.25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</row>
    <row r="124" spans="1:61" x14ac:dyDescent="0.25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</row>
    <row r="125" spans="1:61" x14ac:dyDescent="0.25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</row>
    <row r="126" spans="1:61" x14ac:dyDescent="0.25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</row>
    <row r="127" spans="1:61" x14ac:dyDescent="0.25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</row>
    <row r="128" spans="1:61" x14ac:dyDescent="0.25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</row>
    <row r="129" spans="1:61" x14ac:dyDescent="0.25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</row>
    <row r="130" spans="1:61" x14ac:dyDescent="0.25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</row>
    <row r="131" spans="1:61" x14ac:dyDescent="0.25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</row>
    <row r="132" spans="1:61" x14ac:dyDescent="0.25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</row>
    <row r="133" spans="1:61" x14ac:dyDescent="0.25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</row>
    <row r="134" spans="1:61" x14ac:dyDescent="0.25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</row>
    <row r="135" spans="1:61" x14ac:dyDescent="0.25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</row>
    <row r="136" spans="1:61" x14ac:dyDescent="0.25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</row>
    <row r="137" spans="1:61" x14ac:dyDescent="0.25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</row>
    <row r="138" spans="1:61" x14ac:dyDescent="0.25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</row>
    <row r="139" spans="1:61" x14ac:dyDescent="0.25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</row>
    <row r="140" spans="1:61" x14ac:dyDescent="0.25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</row>
    <row r="141" spans="1:61" x14ac:dyDescent="0.25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</row>
    <row r="142" spans="1:61" x14ac:dyDescent="0.25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</row>
    <row r="143" spans="1:61" x14ac:dyDescent="0.25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</row>
    <row r="144" spans="1:61" x14ac:dyDescent="0.25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</row>
    <row r="145" spans="1:61" x14ac:dyDescent="0.25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</row>
    <row r="146" spans="1:61" x14ac:dyDescent="0.25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</row>
    <row r="147" spans="1:61" x14ac:dyDescent="0.25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</row>
    <row r="148" spans="1:61" x14ac:dyDescent="0.25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</row>
    <row r="149" spans="1:61" x14ac:dyDescent="0.25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</row>
    <row r="150" spans="1:61" x14ac:dyDescent="0.25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</row>
    <row r="151" spans="1:61" x14ac:dyDescent="0.25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</row>
    <row r="152" spans="1:61" x14ac:dyDescent="0.25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</row>
    <row r="153" spans="1:61" x14ac:dyDescent="0.25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</row>
    <row r="154" spans="1:61" x14ac:dyDescent="0.2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</row>
    <row r="155" spans="1:61" x14ac:dyDescent="0.25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</row>
    <row r="156" spans="1:61" x14ac:dyDescent="0.2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</row>
    <row r="157" spans="1:61" x14ac:dyDescent="0.25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</row>
    <row r="158" spans="1:61" x14ac:dyDescent="0.25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</row>
    <row r="159" spans="1:61" x14ac:dyDescent="0.25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</row>
    <row r="160" spans="1:61" x14ac:dyDescent="0.25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</row>
    <row r="161" spans="1:61" x14ac:dyDescent="0.25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</row>
    <row r="162" spans="1:61" x14ac:dyDescent="0.25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</row>
    <row r="163" spans="1:61" x14ac:dyDescent="0.25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</row>
    <row r="164" spans="1:61" x14ac:dyDescent="0.25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</row>
    <row r="165" spans="1:61" x14ac:dyDescent="0.25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</row>
    <row r="166" spans="1:61" x14ac:dyDescent="0.25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</row>
    <row r="167" spans="1:61" x14ac:dyDescent="0.25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</row>
    <row r="168" spans="1:61" x14ac:dyDescent="0.25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</row>
    <row r="169" spans="1:61" x14ac:dyDescent="0.25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</row>
    <row r="170" spans="1:61" x14ac:dyDescent="0.25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</row>
    <row r="171" spans="1:61" x14ac:dyDescent="0.25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</row>
    <row r="172" spans="1:61" x14ac:dyDescent="0.25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</row>
    <row r="173" spans="1:61" x14ac:dyDescent="0.25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</row>
    <row r="174" spans="1:61" x14ac:dyDescent="0.25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</row>
    <row r="175" spans="1:61" x14ac:dyDescent="0.25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</row>
    <row r="176" spans="1:61" x14ac:dyDescent="0.25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</row>
    <row r="177" spans="1:61" x14ac:dyDescent="0.25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</row>
    <row r="178" spans="1:61" x14ac:dyDescent="0.25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</row>
    <row r="179" spans="1:61" x14ac:dyDescent="0.25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</row>
    <row r="180" spans="1:61" x14ac:dyDescent="0.25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</row>
    <row r="181" spans="1:61" x14ac:dyDescent="0.25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</row>
    <row r="182" spans="1:61" x14ac:dyDescent="0.25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</row>
    <row r="183" spans="1:61" x14ac:dyDescent="0.25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</row>
    <row r="184" spans="1:61" x14ac:dyDescent="0.25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</row>
    <row r="185" spans="1:61" x14ac:dyDescent="0.25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</row>
    <row r="186" spans="1:61" x14ac:dyDescent="0.25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</row>
    <row r="187" spans="1:61" x14ac:dyDescent="0.25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</row>
    <row r="188" spans="1:61" x14ac:dyDescent="0.25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</row>
    <row r="189" spans="1:61" x14ac:dyDescent="0.25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</row>
    <row r="190" spans="1:61" x14ac:dyDescent="0.25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</row>
    <row r="191" spans="1:61" x14ac:dyDescent="0.25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</row>
    <row r="192" spans="1:61" x14ac:dyDescent="0.25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</row>
    <row r="193" spans="1:61" x14ac:dyDescent="0.25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</row>
    <row r="194" spans="1:61" x14ac:dyDescent="0.25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</row>
    <row r="195" spans="1:61" x14ac:dyDescent="0.25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</row>
    <row r="196" spans="1:61" x14ac:dyDescent="0.25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</row>
    <row r="197" spans="1:61" x14ac:dyDescent="0.25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</row>
    <row r="198" spans="1:61" x14ac:dyDescent="0.25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</row>
    <row r="199" spans="1:61" x14ac:dyDescent="0.25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</row>
    <row r="200" spans="1:61" x14ac:dyDescent="0.25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</row>
    <row r="201" spans="1:61" x14ac:dyDescent="0.25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</row>
    <row r="202" spans="1:61" x14ac:dyDescent="0.25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</row>
    <row r="203" spans="1:61" x14ac:dyDescent="0.25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</row>
    <row r="204" spans="1:61" x14ac:dyDescent="0.25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</row>
    <row r="205" spans="1:61" x14ac:dyDescent="0.25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</row>
    <row r="206" spans="1:61" x14ac:dyDescent="0.25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</row>
    <row r="207" spans="1:61" x14ac:dyDescent="0.25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</row>
    <row r="208" spans="1:61" x14ac:dyDescent="0.25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</row>
    <row r="209" spans="1:61" x14ac:dyDescent="0.25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</row>
    <row r="210" spans="1:61" x14ac:dyDescent="0.25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</row>
    <row r="211" spans="1:61" x14ac:dyDescent="0.25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</row>
    <row r="212" spans="1:61" x14ac:dyDescent="0.25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</row>
    <row r="213" spans="1:61" x14ac:dyDescent="0.25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</row>
    <row r="214" spans="1:61" x14ac:dyDescent="0.25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</row>
    <row r="215" spans="1:61" x14ac:dyDescent="0.25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</row>
    <row r="216" spans="1:61" x14ac:dyDescent="0.25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</row>
    <row r="217" spans="1:61" x14ac:dyDescent="0.25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</row>
    <row r="218" spans="1:61" x14ac:dyDescent="0.25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</row>
    <row r="219" spans="1:61" x14ac:dyDescent="0.25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</row>
    <row r="220" spans="1:61" x14ac:dyDescent="0.25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</row>
    <row r="221" spans="1:61" x14ac:dyDescent="0.25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</row>
    <row r="222" spans="1:61" x14ac:dyDescent="0.25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</row>
    <row r="223" spans="1:61" x14ac:dyDescent="0.25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</row>
    <row r="224" spans="1:61" x14ac:dyDescent="0.25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</row>
    <row r="225" spans="1:61" x14ac:dyDescent="0.25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</row>
    <row r="226" spans="1:61" x14ac:dyDescent="0.25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</row>
    <row r="227" spans="1:61" x14ac:dyDescent="0.25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</row>
    <row r="228" spans="1:61" x14ac:dyDescent="0.25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</row>
    <row r="229" spans="1:61" x14ac:dyDescent="0.25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</row>
    <row r="230" spans="1:61" x14ac:dyDescent="0.25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</row>
    <row r="231" spans="1:61" x14ac:dyDescent="0.25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</row>
    <row r="232" spans="1:61" x14ac:dyDescent="0.25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</row>
    <row r="233" spans="1:61" x14ac:dyDescent="0.25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</row>
    <row r="234" spans="1:61" x14ac:dyDescent="0.25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</row>
    <row r="235" spans="1:61" x14ac:dyDescent="0.25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</row>
    <row r="236" spans="1:61" x14ac:dyDescent="0.25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</row>
    <row r="237" spans="1:61" x14ac:dyDescent="0.25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</row>
    <row r="238" spans="1:61" x14ac:dyDescent="0.25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</row>
    <row r="239" spans="1:61" x14ac:dyDescent="0.25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</row>
    <row r="240" spans="1:61" x14ac:dyDescent="0.25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</row>
    <row r="241" spans="1:61" x14ac:dyDescent="0.25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</row>
    <row r="242" spans="1:61" x14ac:dyDescent="0.25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</row>
    <row r="243" spans="1:61" x14ac:dyDescent="0.25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</row>
    <row r="244" spans="1:61" x14ac:dyDescent="0.25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</row>
    <row r="245" spans="1:61" x14ac:dyDescent="0.25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</row>
    <row r="246" spans="1:61" x14ac:dyDescent="0.25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</row>
    <row r="247" spans="1:61" x14ac:dyDescent="0.25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</row>
    <row r="248" spans="1:61" x14ac:dyDescent="0.25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</row>
    <row r="249" spans="1:61" ht="15.75" thickBot="1" x14ac:dyDescent="0.3">
      <c r="A249" s="335"/>
      <c r="B249" s="335"/>
      <c r="C249" s="335"/>
      <c r="D249" s="335"/>
      <c r="E249" s="335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</row>
    <row r="250" spans="1:61" ht="15.75" thickTop="1" x14ac:dyDescent="0.25">
      <c r="A250" s="328"/>
      <c r="B250" s="320"/>
      <c r="C250" s="320"/>
      <c r="D250" s="320"/>
      <c r="E250" s="320"/>
      <c r="F250" s="320"/>
      <c r="G250" s="329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</row>
    <row r="251" spans="1:61" ht="18.75" x14ac:dyDescent="0.3">
      <c r="A251" s="330" t="s">
        <v>236</v>
      </c>
      <c r="B251" s="289"/>
      <c r="C251" s="289"/>
      <c r="D251" s="289"/>
      <c r="E251" s="289"/>
      <c r="F251" s="289"/>
      <c r="G251" s="323"/>
      <c r="H251" s="290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</row>
    <row r="252" spans="1:61" x14ac:dyDescent="0.25">
      <c r="A252" s="331"/>
      <c r="B252" s="290"/>
      <c r="C252" s="290"/>
      <c r="D252" s="290"/>
      <c r="E252" s="290"/>
      <c r="F252" s="290" t="s">
        <v>275</v>
      </c>
      <c r="G252" s="32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</row>
    <row r="253" spans="1:61" ht="18.75" x14ac:dyDescent="0.3">
      <c r="A253" s="331"/>
      <c r="B253" s="300" t="s">
        <v>274</v>
      </c>
      <c r="C253" s="393">
        <f>C4</f>
        <v>0</v>
      </c>
      <c r="D253" s="393"/>
      <c r="E253" s="290"/>
      <c r="F253" s="291" t="str">
        <f>IF(H4&lt;&gt;"",H4,"")</f>
        <v/>
      </c>
      <c r="G253" s="32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</row>
    <row r="254" spans="1:61" x14ac:dyDescent="0.25">
      <c r="A254" s="331" t="s">
        <v>279</v>
      </c>
      <c r="B254" s="290"/>
      <c r="C254" s="290"/>
      <c r="D254" s="290"/>
      <c r="E254" s="290"/>
      <c r="F254" s="290"/>
      <c r="G254" s="32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</row>
    <row r="255" spans="1:61" ht="18.75" x14ac:dyDescent="0.3">
      <c r="A255" s="331"/>
      <c r="B255" s="301">
        <f>BC522</f>
        <v>0</v>
      </c>
      <c r="C255" s="290"/>
      <c r="D255" s="290"/>
      <c r="E255" s="290"/>
      <c r="F255" s="290"/>
      <c r="G255" s="32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</row>
    <row r="256" spans="1:61" ht="15.75" thickBot="1" x14ac:dyDescent="0.3">
      <c r="A256" s="331"/>
      <c r="B256" s="290"/>
      <c r="C256" s="290"/>
      <c r="D256" s="290"/>
      <c r="E256" s="290"/>
      <c r="F256" s="290"/>
      <c r="G256" s="32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</row>
    <row r="257" spans="1:61" ht="18.75" x14ac:dyDescent="0.3">
      <c r="A257" s="332"/>
      <c r="B257" s="152" t="s">
        <v>231</v>
      </c>
      <c r="C257" s="292"/>
      <c r="D257" s="290"/>
      <c r="E257" s="180" t="s">
        <v>233</v>
      </c>
      <c r="F257" s="181"/>
      <c r="G257" s="325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</row>
    <row r="258" spans="1:61" ht="26.25" customHeight="1" x14ac:dyDescent="0.3">
      <c r="A258" s="332"/>
      <c r="B258" s="271" t="e">
        <f>VLOOKUP(B259,K94:L113,2,FALSE)</f>
        <v>#N/A</v>
      </c>
      <c r="C258" s="292"/>
      <c r="D258" s="290"/>
      <c r="E258" s="182" t="s">
        <v>234</v>
      </c>
      <c r="F258" s="261" t="e">
        <f>VLOOKUP(B260,L94:M113,2,FALSE)</f>
        <v>#N/A</v>
      </c>
      <c r="G258" s="326" t="s">
        <v>232</v>
      </c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</row>
    <row r="259" spans="1:61" x14ac:dyDescent="0.25">
      <c r="A259" s="332"/>
      <c r="B259" s="305" t="s">
        <v>90</v>
      </c>
      <c r="C259" s="292"/>
      <c r="D259" s="290"/>
      <c r="E259" s="290"/>
      <c r="F259" s="290"/>
      <c r="G259" s="32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</row>
    <row r="260" spans="1:61" x14ac:dyDescent="0.25">
      <c r="A260" s="331"/>
      <c r="B260" s="306" t="e">
        <f>B258</f>
        <v>#N/A</v>
      </c>
      <c r="C260" s="290"/>
      <c r="D260" s="290"/>
      <c r="E260" s="290"/>
      <c r="F260" s="290"/>
      <c r="G260" s="32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</row>
    <row r="261" spans="1:61" x14ac:dyDescent="0.25">
      <c r="A261" s="331" t="s">
        <v>280</v>
      </c>
      <c r="B261" s="290"/>
      <c r="C261" s="290"/>
      <c r="D261" s="290"/>
      <c r="E261" s="290"/>
      <c r="F261" s="290"/>
      <c r="G261" s="32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</row>
    <row r="262" spans="1:61" ht="18.75" x14ac:dyDescent="0.3">
      <c r="A262" s="331"/>
      <c r="B262" s="301" t="str">
        <f>IF(BC526&lt;&gt;"",BC526,"Pas de référentiel utilisé")</f>
        <v>Pas de référentiel utilisé</v>
      </c>
      <c r="C262" s="290"/>
      <c r="D262" s="290"/>
      <c r="E262" s="290"/>
      <c r="F262" s="290"/>
      <c r="G262" s="32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</row>
    <row r="263" spans="1:61" ht="18.75" x14ac:dyDescent="0.3">
      <c r="A263" s="331"/>
      <c r="B263" s="301" t="str">
        <f>IF(BC527&lt;&gt;"",BC527,"")</f>
        <v/>
      </c>
      <c r="C263" s="290"/>
      <c r="D263" s="290"/>
      <c r="E263" s="290"/>
      <c r="F263" s="290"/>
      <c r="G263" s="32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</row>
    <row r="264" spans="1:61" x14ac:dyDescent="0.25">
      <c r="A264" s="331"/>
      <c r="B264" s="290"/>
      <c r="C264" s="290"/>
      <c r="D264" s="290"/>
      <c r="E264" s="290"/>
      <c r="F264" s="290"/>
      <c r="G264" s="32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</row>
    <row r="265" spans="1:61" ht="16.5" thickBot="1" x14ac:dyDescent="0.3">
      <c r="A265" s="331"/>
      <c r="B265" s="201" t="s">
        <v>218</v>
      </c>
      <c r="C265" s="202"/>
      <c r="D265" s="203"/>
      <c r="E265" s="204"/>
      <c r="F265" s="246" t="s">
        <v>278</v>
      </c>
      <c r="G265" s="327">
        <f>BH544</f>
        <v>0</v>
      </c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</row>
    <row r="266" spans="1:61" ht="21.6" customHeight="1" x14ac:dyDescent="0.25">
      <c r="A266" s="331"/>
      <c r="B266" s="205"/>
      <c r="C266" s="394" t="s">
        <v>201</v>
      </c>
      <c r="D266" s="395"/>
      <c r="E266" s="206" t="s">
        <v>202</v>
      </c>
      <c r="F266" s="396" t="s">
        <v>263</v>
      </c>
      <c r="G266" s="397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</row>
    <row r="267" spans="1:61" ht="35.85" customHeight="1" x14ac:dyDescent="0.25">
      <c r="A267" s="333" t="s">
        <v>240</v>
      </c>
      <c r="B267" s="282" t="e">
        <f t="shared" ref="B267:C269" si="5">IF(BC541&lt;&gt;"",BC541,"")</f>
        <v>#N/A</v>
      </c>
      <c r="C267" s="398" t="str">
        <f t="shared" si="5"/>
        <v/>
      </c>
      <c r="D267" s="398"/>
      <c r="E267" s="283" t="str">
        <f>IF(BE541&lt;&gt;"",BE541,"")</f>
        <v/>
      </c>
      <c r="F267" s="399" t="str">
        <f>IF(BG541&lt;&gt;"",BG541,"")</f>
        <v/>
      </c>
      <c r="G267" s="400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</row>
    <row r="268" spans="1:61" ht="35.85" customHeight="1" x14ac:dyDescent="0.25">
      <c r="A268" s="333" t="s">
        <v>241</v>
      </c>
      <c r="B268" s="282" t="e">
        <f t="shared" si="5"/>
        <v>#N/A</v>
      </c>
      <c r="C268" s="398" t="str">
        <f t="shared" si="5"/>
        <v/>
      </c>
      <c r="D268" s="398"/>
      <c r="E268" s="283" t="str">
        <f>IF(BE542&lt;&gt;"",BE542,"")</f>
        <v/>
      </c>
      <c r="F268" s="399" t="str">
        <f>IF(BG542&lt;&gt;"",BG542,"")</f>
        <v/>
      </c>
      <c r="G268" s="400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</row>
    <row r="269" spans="1:61" ht="35.85" customHeight="1" x14ac:dyDescent="0.25">
      <c r="A269" s="333" t="s">
        <v>242</v>
      </c>
      <c r="B269" s="282" t="e">
        <f t="shared" si="5"/>
        <v>#N/A</v>
      </c>
      <c r="C269" s="398" t="str">
        <f t="shared" si="5"/>
        <v/>
      </c>
      <c r="D269" s="398"/>
      <c r="E269" s="283" t="str">
        <f>IF(BE543&lt;&gt;"",BE543,"")</f>
        <v/>
      </c>
      <c r="F269" s="399" t="str">
        <f>IF(BG543&lt;&gt;"",BG543,"")</f>
        <v/>
      </c>
      <c r="G269" s="400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</row>
    <row r="270" spans="1:61" ht="23.85" customHeight="1" thickBot="1" x14ac:dyDescent="0.3">
      <c r="A270" s="359"/>
      <c r="B270" s="335"/>
      <c r="C270" s="335"/>
      <c r="D270" s="335"/>
      <c r="E270" s="335"/>
      <c r="F270" s="335"/>
      <c r="G270" s="360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</row>
    <row r="271" spans="1:61" ht="15.75" thickTop="1" x14ac:dyDescent="0.25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</row>
    <row r="272" spans="1:61" x14ac:dyDescent="0.25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</row>
    <row r="273" spans="1:61" x14ac:dyDescent="0.25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</row>
    <row r="274" spans="1:61" x14ac:dyDescent="0.25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</row>
    <row r="275" spans="1:61" x14ac:dyDescent="0.25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</row>
    <row r="276" spans="1:61" x14ac:dyDescent="0.25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</row>
    <row r="277" spans="1:61" x14ac:dyDescent="0.25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</row>
    <row r="278" spans="1:61" x14ac:dyDescent="0.25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</row>
    <row r="279" spans="1:61" x14ac:dyDescent="0.25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</row>
    <row r="280" spans="1:61" x14ac:dyDescent="0.25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</row>
    <row r="281" spans="1:61" x14ac:dyDescent="0.25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</row>
    <row r="282" spans="1:61" x14ac:dyDescent="0.25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</row>
    <row r="283" spans="1:61" x14ac:dyDescent="0.25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</row>
    <row r="284" spans="1:61" x14ac:dyDescent="0.25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</row>
    <row r="285" spans="1:61" x14ac:dyDescent="0.25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</row>
    <row r="286" spans="1:61" x14ac:dyDescent="0.25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</row>
    <row r="287" spans="1:61" x14ac:dyDescent="0.25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</row>
    <row r="288" spans="1:61" x14ac:dyDescent="0.25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</row>
    <row r="289" spans="1:49" x14ac:dyDescent="0.25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</row>
    <row r="290" spans="1:49" x14ac:dyDescent="0.25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</row>
    <row r="291" spans="1:49" x14ac:dyDescent="0.25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</row>
    <row r="292" spans="1:49" x14ac:dyDescent="0.25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</row>
    <row r="293" spans="1:49" x14ac:dyDescent="0.25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</row>
    <row r="294" spans="1:49" x14ac:dyDescent="0.25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</row>
    <row r="295" spans="1:49" x14ac:dyDescent="0.25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</row>
    <row r="296" spans="1:49" x14ac:dyDescent="0.25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</row>
    <row r="297" spans="1:49" x14ac:dyDescent="0.25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</row>
    <row r="298" spans="1:49" x14ac:dyDescent="0.25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</row>
    <row r="299" spans="1:49" x14ac:dyDescent="0.25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</row>
    <row r="300" spans="1:49" x14ac:dyDescent="0.25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</row>
    <row r="301" spans="1:49" x14ac:dyDescent="0.25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</row>
    <row r="302" spans="1:49" x14ac:dyDescent="0.25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</row>
    <row r="303" spans="1:49" x14ac:dyDescent="0.25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</row>
    <row r="304" spans="1:49" x14ac:dyDescent="0.25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</row>
    <row r="305" spans="1:143" x14ac:dyDescent="0.25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</row>
    <row r="306" spans="1:143" x14ac:dyDescent="0.25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</row>
    <row r="307" spans="1:143" x14ac:dyDescent="0.25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BN307" s="207"/>
      <c r="BO307" s="207"/>
      <c r="BP307" s="207"/>
      <c r="BQ307" s="207"/>
      <c r="BR307" s="207"/>
      <c r="BS307" s="207"/>
      <c r="BT307" s="207"/>
      <c r="BU307" s="207"/>
      <c r="BV307" s="207"/>
      <c r="BW307" s="207"/>
    </row>
    <row r="308" spans="1:143" x14ac:dyDescent="0.25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BN308" s="207"/>
      <c r="BO308" s="207"/>
      <c r="BP308" s="207"/>
      <c r="BQ308" s="207"/>
      <c r="BR308" s="207"/>
      <c r="BS308" s="207"/>
      <c r="BT308" s="207"/>
      <c r="BU308" s="207"/>
      <c r="BV308" s="207"/>
      <c r="BW308" s="207"/>
    </row>
    <row r="309" spans="1:143" ht="30" x14ac:dyDescent="0.25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BN309" s="207"/>
      <c r="BO309" s="207"/>
      <c r="BP309" s="208" t="s">
        <v>251</v>
      </c>
      <c r="BQ309" s="207"/>
      <c r="BR309" s="207"/>
      <c r="BS309" s="207"/>
      <c r="BT309" s="207"/>
      <c r="BU309" s="207"/>
      <c r="BV309" s="207"/>
      <c r="BW309" s="207"/>
    </row>
    <row r="310" spans="1:143" x14ac:dyDescent="0.25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BN310" s="207"/>
      <c r="BO310" s="207"/>
      <c r="BP310" s="207"/>
      <c r="BQ310" s="207"/>
      <c r="BR310" s="207"/>
      <c r="BS310" s="207"/>
      <c r="BT310" s="207"/>
      <c r="BU310" s="207"/>
      <c r="BV310" s="207"/>
      <c r="BW310" s="207"/>
    </row>
    <row r="311" spans="1:143" ht="18.75" x14ac:dyDescent="0.3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BL311" s="103" t="s">
        <v>228</v>
      </c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</row>
    <row r="312" spans="1:143" x14ac:dyDescent="0.25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BP312" s="154" t="s">
        <v>217</v>
      </c>
    </row>
    <row r="313" spans="1:143" ht="18.75" x14ac:dyDescent="0.25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BG313" s="137"/>
      <c r="BH313" s="137"/>
      <c r="BI313" s="137"/>
      <c r="BJ313" s="137"/>
      <c r="BK313" s="137"/>
      <c r="BL313" s="137"/>
      <c r="BM313" s="137"/>
      <c r="BN313" s="96"/>
      <c r="BO313" s="96"/>
      <c r="BP313" s="96"/>
      <c r="BQ313" s="96"/>
      <c r="BR313" s="96"/>
      <c r="BS313" s="96"/>
      <c r="BT313" s="96"/>
      <c r="BU313" s="97"/>
      <c r="BV313" s="96"/>
      <c r="BW313" s="96"/>
      <c r="BX313" s="91" t="s">
        <v>90</v>
      </c>
      <c r="BY313" s="91" t="s">
        <v>348</v>
      </c>
      <c r="BZ313" s="91" t="s">
        <v>240</v>
      </c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</row>
    <row r="314" spans="1:143" ht="18.75" x14ac:dyDescent="0.25">
      <c r="BG314" s="137"/>
      <c r="BH314" s="137"/>
      <c r="BI314" s="137"/>
      <c r="BJ314" s="137"/>
      <c r="BK314" s="137"/>
      <c r="BL314" s="184" t="s">
        <v>245</v>
      </c>
      <c r="BM314" s="185"/>
      <c r="BN314" s="93" t="s">
        <v>220</v>
      </c>
      <c r="BO314" s="192"/>
      <c r="BP314" s="94"/>
      <c r="BQ314" s="168" t="e">
        <f>B258</f>
        <v>#N/A</v>
      </c>
      <c r="BR314" s="168"/>
      <c r="BS314" s="168"/>
      <c r="BT314" s="168"/>
      <c r="BU314" s="94"/>
      <c r="BV314" s="94"/>
      <c r="BW314" s="95"/>
      <c r="BX314" s="91" t="s">
        <v>91</v>
      </c>
      <c r="BY314" s="91" t="s">
        <v>349</v>
      </c>
      <c r="BZ314" s="91" t="s">
        <v>241</v>
      </c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</row>
    <row r="315" spans="1:143" ht="18.75" x14ac:dyDescent="0.25">
      <c r="BG315" s="137"/>
      <c r="BH315" s="137"/>
      <c r="BI315" s="137"/>
      <c r="BJ315" s="137"/>
      <c r="BK315" s="137"/>
      <c r="BL315" s="184" t="s">
        <v>246</v>
      </c>
      <c r="BM315" s="185"/>
      <c r="BN315" s="72" t="s">
        <v>222</v>
      </c>
      <c r="BO315" s="73"/>
      <c r="BP315" s="73"/>
      <c r="BQ315" s="214">
        <f>BC524</f>
        <v>0</v>
      </c>
      <c r="BR315" s="73"/>
      <c r="BS315" s="73"/>
      <c r="BT315" s="73"/>
      <c r="BU315" s="73"/>
      <c r="BV315" s="73"/>
      <c r="BW315" s="74"/>
      <c r="BX315" s="69" t="s">
        <v>91</v>
      </c>
      <c r="BY315" s="91" t="s">
        <v>350</v>
      </c>
      <c r="BZ315" s="187" t="s">
        <v>242</v>
      </c>
      <c r="CA315" s="66"/>
      <c r="CB315" s="66"/>
      <c r="CC315" s="66"/>
      <c r="CD315" s="66"/>
      <c r="CE315" s="66"/>
      <c r="CF315" s="66"/>
      <c r="CG315" s="66"/>
      <c r="CH315" s="66"/>
      <c r="CI315" s="66"/>
      <c r="CJ315" s="66"/>
      <c r="CK315" s="66"/>
      <c r="CL315" s="66"/>
      <c r="CM315" s="66"/>
      <c r="CN315" s="66"/>
      <c r="CO315" s="66"/>
      <c r="CP315" s="66"/>
      <c r="CQ315" s="66"/>
      <c r="CR315" s="66"/>
      <c r="CS315" s="66"/>
      <c r="CT315" s="66"/>
      <c r="CU315" s="66"/>
      <c r="CV315" s="66"/>
      <c r="CW315" s="66"/>
      <c r="CX315" s="66"/>
      <c r="CY315" s="66"/>
      <c r="CZ315" s="66"/>
      <c r="DA315" s="66"/>
      <c r="DB315" s="66"/>
      <c r="DC315" s="66"/>
      <c r="DD315" s="66"/>
      <c r="DE315" s="66"/>
      <c r="DF315" s="66"/>
      <c r="DG315" s="66"/>
      <c r="DH315" s="66"/>
      <c r="DI315" s="66"/>
      <c r="DJ315" s="66"/>
      <c r="DK315" s="66"/>
      <c r="DL315" s="66"/>
      <c r="DM315" s="66"/>
      <c r="DN315" s="66"/>
      <c r="DO315" s="66"/>
      <c r="DP315" s="66"/>
      <c r="DQ315" s="66"/>
      <c r="DR315" s="66"/>
      <c r="DS315" s="66"/>
      <c r="DT315" s="66"/>
      <c r="DU315" s="66"/>
      <c r="DV315" s="66"/>
      <c r="DW315" s="66"/>
      <c r="DX315" s="66"/>
      <c r="DY315" s="66"/>
      <c r="DZ315" s="66"/>
      <c r="EA315" s="66"/>
      <c r="EB315" s="66"/>
      <c r="EC315" s="66"/>
      <c r="ED315" s="66"/>
      <c r="EE315" s="66"/>
      <c r="EF315" s="66"/>
      <c r="EG315" s="66"/>
      <c r="EH315" s="66"/>
      <c r="EI315" s="66"/>
      <c r="EJ315" s="66"/>
      <c r="EK315" s="66"/>
      <c r="EL315" s="66"/>
      <c r="EM315" s="66"/>
    </row>
    <row r="316" spans="1:143" ht="18.75" x14ac:dyDescent="0.25">
      <c r="BG316" s="137"/>
      <c r="BH316" s="137"/>
      <c r="BI316" s="137"/>
      <c r="BJ316" s="137"/>
      <c r="BK316" s="137"/>
      <c r="BL316" s="184" t="s">
        <v>247</v>
      </c>
      <c r="BM316" s="185"/>
      <c r="BN316" s="193" t="s">
        <v>221</v>
      </c>
      <c r="BO316" s="194"/>
      <c r="BP316" s="194"/>
      <c r="BQ316" s="194">
        <f>BC522</f>
        <v>0</v>
      </c>
      <c r="BR316" s="194"/>
      <c r="BS316" s="194"/>
      <c r="BT316" s="194"/>
      <c r="BU316" s="194"/>
      <c r="BV316" s="194"/>
      <c r="BW316" s="195"/>
      <c r="BX316" s="69"/>
      <c r="BY316" s="91"/>
      <c r="BZ316" s="66"/>
      <c r="CA316" s="66"/>
      <c r="CB316" s="66"/>
      <c r="CC316" s="66"/>
      <c r="CD316" s="66"/>
      <c r="CE316" s="66"/>
      <c r="CF316" s="66"/>
      <c r="CG316" s="66"/>
      <c r="CH316" s="66"/>
      <c r="CI316" s="66"/>
      <c r="CJ316" s="66"/>
      <c r="CK316" s="66"/>
      <c r="CL316" s="66"/>
      <c r="CM316" s="66"/>
      <c r="CN316" s="66"/>
      <c r="CO316" s="66"/>
      <c r="CP316" s="66"/>
      <c r="CQ316" s="66"/>
      <c r="CR316" s="66"/>
      <c r="CS316" s="66"/>
      <c r="CT316" s="66"/>
      <c r="CU316" s="66"/>
      <c r="CV316" s="66"/>
      <c r="CW316" s="66"/>
      <c r="CX316" s="66"/>
      <c r="CY316" s="66"/>
      <c r="CZ316" s="66"/>
      <c r="DA316" s="66"/>
      <c r="DB316" s="66"/>
      <c r="DC316" s="66"/>
      <c r="DD316" s="66"/>
      <c r="DE316" s="66"/>
      <c r="DF316" s="66"/>
      <c r="DG316" s="66"/>
      <c r="DH316" s="66"/>
      <c r="DI316" s="66"/>
      <c r="DJ316" s="66"/>
      <c r="DK316" s="66"/>
      <c r="DL316" s="66"/>
      <c r="DM316" s="66"/>
      <c r="DN316" s="66"/>
      <c r="DO316" s="66"/>
      <c r="DP316" s="66"/>
      <c r="DQ316" s="66"/>
      <c r="DR316" s="66"/>
      <c r="DS316" s="66"/>
      <c r="DT316" s="66"/>
      <c r="DU316" s="66"/>
      <c r="DV316" s="66"/>
      <c r="DW316" s="66"/>
      <c r="DX316" s="66"/>
      <c r="DY316" s="66"/>
      <c r="DZ316" s="66"/>
      <c r="EA316" s="66"/>
      <c r="EB316" s="66"/>
      <c r="EC316" s="66"/>
      <c r="ED316" s="66"/>
      <c r="EE316" s="66"/>
      <c r="EF316" s="66"/>
      <c r="EG316" s="66"/>
      <c r="EH316" s="66"/>
      <c r="EI316" s="66"/>
      <c r="EJ316" s="66"/>
      <c r="EK316" s="66"/>
      <c r="EL316" s="66"/>
      <c r="EM316" s="66"/>
    </row>
    <row r="317" spans="1:143" ht="8.85" customHeight="1" thickBot="1" x14ac:dyDescent="0.3">
      <c r="BG317" s="137"/>
      <c r="BH317" s="137"/>
      <c r="BI317" s="137"/>
      <c r="BJ317" s="137"/>
      <c r="BK317" s="137"/>
      <c r="BL317" s="184"/>
      <c r="BM317" s="185"/>
      <c r="BN317" s="268"/>
      <c r="BO317" s="268"/>
      <c r="BP317" s="268"/>
      <c r="BQ317" s="268"/>
      <c r="BR317" s="269"/>
      <c r="BS317" s="269"/>
      <c r="BT317" s="269"/>
      <c r="BU317" s="269"/>
      <c r="BV317" s="268"/>
      <c r="BW317" s="270"/>
      <c r="BX317" s="69"/>
      <c r="BY317" s="91"/>
      <c r="BZ317" s="66"/>
      <c r="CA317" s="66"/>
      <c r="CB317" s="66"/>
      <c r="CC317" s="66"/>
      <c r="CD317" s="66"/>
      <c r="CE317" s="66"/>
      <c r="CF317" s="66"/>
      <c r="CG317" s="66"/>
      <c r="CH317" s="66"/>
      <c r="CI317" s="66"/>
      <c r="CJ317" s="66"/>
      <c r="CK317" s="66"/>
      <c r="CL317" s="66"/>
      <c r="CM317" s="66"/>
      <c r="CN317" s="66"/>
      <c r="CO317" s="66"/>
      <c r="CP317" s="66"/>
      <c r="CQ317" s="66"/>
      <c r="CR317" s="66"/>
      <c r="CS317" s="66"/>
      <c r="CT317" s="66"/>
      <c r="CU317" s="66"/>
      <c r="CV317" s="66"/>
      <c r="CW317" s="66"/>
      <c r="CX317" s="66"/>
      <c r="CY317" s="66"/>
      <c r="CZ317" s="66"/>
      <c r="DA317" s="66"/>
      <c r="DB317" s="66"/>
      <c r="DC317" s="66"/>
      <c r="DD317" s="66"/>
      <c r="DE317" s="66"/>
      <c r="DF317" s="66"/>
      <c r="DG317" s="66"/>
      <c r="DH317" s="66"/>
      <c r="DI317" s="66"/>
      <c r="DJ317" s="66"/>
      <c r="DK317" s="66"/>
      <c r="DL317" s="66"/>
      <c r="DM317" s="66"/>
      <c r="DN317" s="66"/>
      <c r="DO317" s="66"/>
      <c r="DP317" s="66"/>
      <c r="DQ317" s="66"/>
      <c r="DR317" s="66"/>
      <c r="DS317" s="66"/>
      <c r="DT317" s="66"/>
      <c r="DU317" s="66"/>
      <c r="DV317" s="66"/>
      <c r="DW317" s="66"/>
      <c r="DX317" s="66"/>
      <c r="DY317" s="66"/>
      <c r="DZ317" s="66"/>
      <c r="EA317" s="66"/>
      <c r="EB317" s="66"/>
      <c r="EC317" s="66"/>
      <c r="ED317" s="66"/>
      <c r="EE317" s="66"/>
      <c r="EF317" s="66"/>
      <c r="EG317" s="66"/>
      <c r="EH317" s="66"/>
      <c r="EI317" s="66"/>
      <c r="EJ317" s="66"/>
      <c r="EK317" s="66"/>
      <c r="EL317" s="66"/>
      <c r="EM317" s="66"/>
    </row>
    <row r="318" spans="1:143" ht="40.5" customHeight="1" thickBot="1" x14ac:dyDescent="0.3">
      <c r="BG318" s="137"/>
      <c r="BH318" s="137"/>
      <c r="BI318" s="137"/>
      <c r="BJ318" s="137"/>
      <c r="BK318" s="137"/>
      <c r="BL318" s="186" t="s">
        <v>248</v>
      </c>
      <c r="BM318" s="185"/>
      <c r="BN318" s="262"/>
      <c r="BO318" s="262"/>
      <c r="BP318" s="262"/>
      <c r="BQ318" s="263"/>
      <c r="BR318" s="385" t="s">
        <v>285</v>
      </c>
      <c r="BS318" s="386"/>
      <c r="BT318" s="386"/>
      <c r="BU318" s="387"/>
      <c r="BV318" s="262"/>
      <c r="BW318" s="262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  <c r="CT318" s="67"/>
      <c r="CU318" s="67"/>
      <c r="CV318" s="67"/>
      <c r="CW318" s="67"/>
      <c r="CX318" s="67"/>
      <c r="CY318" s="67"/>
      <c r="CZ318" s="67"/>
      <c r="DA318" s="67"/>
      <c r="DB318" s="67"/>
      <c r="DC318" s="67"/>
      <c r="DD318" s="67"/>
      <c r="DE318" s="67"/>
      <c r="DF318" s="67"/>
      <c r="DG318" s="67"/>
      <c r="DH318" s="67"/>
      <c r="DI318" s="67"/>
      <c r="DJ318" s="67"/>
      <c r="DK318" s="67"/>
      <c r="DL318" s="67"/>
      <c r="DM318" s="67"/>
      <c r="DN318" s="67"/>
      <c r="DO318" s="67"/>
      <c r="DP318" s="67"/>
      <c r="DQ318" s="67"/>
      <c r="DR318" s="67"/>
      <c r="DS318" s="67"/>
      <c r="DT318" s="67"/>
      <c r="DU318" s="67"/>
      <c r="DV318" s="67"/>
      <c r="DW318" s="67"/>
      <c r="DX318" s="67"/>
      <c r="DY318" s="67"/>
      <c r="DZ318" s="67"/>
      <c r="EA318" s="67"/>
      <c r="EB318" s="67"/>
      <c r="EC318" s="67"/>
      <c r="ED318" s="67"/>
      <c r="EE318" s="67"/>
      <c r="EF318" s="67"/>
      <c r="EG318" s="67"/>
      <c r="EH318" s="67"/>
      <c r="EI318" s="67"/>
      <c r="EJ318" s="67"/>
      <c r="EK318" s="67"/>
      <c r="EL318" s="67"/>
      <c r="EM318" s="67"/>
    </row>
    <row r="319" spans="1:143" ht="78" customHeight="1" thickBot="1" x14ac:dyDescent="0.3">
      <c r="BG319" s="137"/>
      <c r="BH319" s="137"/>
      <c r="BI319" s="137"/>
      <c r="BJ319" s="137"/>
      <c r="BK319" s="137"/>
      <c r="BL319" s="186"/>
      <c r="BM319" s="185"/>
      <c r="BN319" s="267" t="s">
        <v>252</v>
      </c>
      <c r="BO319" s="267" t="s">
        <v>253</v>
      </c>
      <c r="BP319" s="267" t="s">
        <v>3</v>
      </c>
      <c r="BQ319" s="267" t="s">
        <v>5</v>
      </c>
      <c r="BR319" s="264" t="s">
        <v>286</v>
      </c>
      <c r="BS319" s="265" t="s">
        <v>287</v>
      </c>
      <c r="BT319" s="265" t="s">
        <v>288</v>
      </c>
      <c r="BU319" s="266" t="s">
        <v>289</v>
      </c>
      <c r="BV319" s="267" t="s">
        <v>172</v>
      </c>
      <c r="BW319" s="267" t="s">
        <v>243</v>
      </c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  <c r="DF319" s="67"/>
      <c r="DG319" s="67"/>
      <c r="DH319" s="67"/>
      <c r="DI319" s="67"/>
      <c r="DJ319" s="67"/>
      <c r="DK319" s="67"/>
      <c r="DL319" s="67"/>
      <c r="DM319" s="67"/>
      <c r="DN319" s="67"/>
      <c r="DO319" s="67"/>
      <c r="DP319" s="67"/>
      <c r="DQ319" s="67"/>
      <c r="DR319" s="67"/>
      <c r="DS319" s="67"/>
      <c r="DT319" s="67"/>
      <c r="DU319" s="67"/>
      <c r="DV319" s="67"/>
      <c r="DW319" s="67"/>
      <c r="DX319" s="67"/>
      <c r="DY319" s="67"/>
      <c r="DZ319" s="67"/>
      <c r="EA319" s="67"/>
      <c r="EB319" s="67"/>
      <c r="EC319" s="67"/>
      <c r="ED319" s="67"/>
      <c r="EE319" s="67"/>
      <c r="EF319" s="67"/>
      <c r="EG319" s="67"/>
      <c r="EH319" s="67"/>
      <c r="EI319" s="67"/>
      <c r="EJ319" s="67"/>
      <c r="EK319" s="67"/>
      <c r="EL319" s="67"/>
      <c r="EM319" s="67"/>
    </row>
    <row r="320" spans="1:143" ht="18.600000000000001" customHeight="1" thickBot="1" x14ac:dyDescent="0.3">
      <c r="BG320" s="137"/>
      <c r="BH320" s="137"/>
      <c r="BI320" s="137"/>
      <c r="BJ320" s="137"/>
      <c r="BK320" s="137"/>
      <c r="BL320" s="85"/>
      <c r="BM320" s="85">
        <v>1</v>
      </c>
      <c r="BN320" s="272"/>
      <c r="BO320" s="273"/>
      <c r="BP320" s="273"/>
      <c r="BQ320" s="273"/>
      <c r="BR320" s="274"/>
      <c r="BS320" s="274"/>
      <c r="BT320" s="274"/>
      <c r="BU320" s="274"/>
      <c r="BV320" s="274"/>
      <c r="BW320" s="275"/>
      <c r="BX320" s="382" t="s">
        <v>403</v>
      </c>
      <c r="BY320" s="137"/>
      <c r="BZ320" s="137"/>
      <c r="CA320" s="137"/>
      <c r="CB320" s="137"/>
      <c r="CC320" s="137"/>
      <c r="CD320" s="137"/>
      <c r="CE320" s="137"/>
      <c r="CF320" s="137"/>
      <c r="CG320" s="67"/>
      <c r="CH320" s="67"/>
      <c r="CI320" s="67"/>
      <c r="CJ320" s="67"/>
      <c r="CK320" s="6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</row>
    <row r="321" spans="59:143" ht="18.75" x14ac:dyDescent="0.25">
      <c r="BG321" s="137"/>
      <c r="BH321" s="137"/>
      <c r="BI321" s="137"/>
      <c r="BJ321" s="137"/>
      <c r="BK321" s="137"/>
      <c r="BL321" s="85"/>
      <c r="BM321" s="85">
        <v>2</v>
      </c>
      <c r="BN321" s="341"/>
      <c r="BO321" s="345"/>
      <c r="BP321" s="345"/>
      <c r="BQ321" s="345"/>
      <c r="BR321" s="348"/>
      <c r="BS321" s="348"/>
      <c r="BT321" s="348"/>
      <c r="BU321" s="348"/>
      <c r="BV321" s="352"/>
      <c r="BW321" s="356"/>
      <c r="BX321" s="383"/>
      <c r="BY321" s="137"/>
      <c r="BZ321" s="137"/>
      <c r="CA321" s="137"/>
      <c r="CB321" s="361" t="str">
        <f>IF(BW321="","",BW321)</f>
        <v/>
      </c>
      <c r="CC321" s="361" t="str">
        <f>IF(BV321="","",BV321)</f>
        <v/>
      </c>
      <c r="CD321" s="137"/>
      <c r="CE321" s="137"/>
      <c r="CF321" s="137"/>
      <c r="CG321" s="67"/>
      <c r="CH321" s="67"/>
      <c r="CI321" s="67"/>
      <c r="CJ321" s="67"/>
      <c r="CK321" s="6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</row>
    <row r="322" spans="59:143" ht="18.75" x14ac:dyDescent="0.25">
      <c r="BG322" s="137"/>
      <c r="BH322" s="137"/>
      <c r="BI322" s="137"/>
      <c r="BJ322" s="137"/>
      <c r="BK322" s="137"/>
      <c r="BL322" s="85"/>
      <c r="BM322" s="85">
        <v>3</v>
      </c>
      <c r="BN322" s="342"/>
      <c r="BO322" s="343"/>
      <c r="BP322" s="343"/>
      <c r="BQ322" s="343"/>
      <c r="BR322" s="349"/>
      <c r="BS322" s="349"/>
      <c r="BT322" s="349"/>
      <c r="BU322" s="349"/>
      <c r="BV322" s="353"/>
      <c r="BW322" s="357"/>
      <c r="BX322" s="383"/>
      <c r="BY322" s="137"/>
      <c r="BZ322" s="137"/>
      <c r="CA322" s="137"/>
      <c r="CB322" s="361" t="str">
        <f t="shared" ref="CB322:CB385" si="6">IF(BW322="","",BW322)</f>
        <v/>
      </c>
      <c r="CC322" s="361" t="str">
        <f t="shared" ref="CC322:CC385" si="7">IF(BV322="","",BV322)</f>
        <v/>
      </c>
      <c r="CD322" s="137"/>
      <c r="CE322" s="137"/>
      <c r="CF322" s="137"/>
      <c r="CG322" s="67"/>
      <c r="CH322" s="67"/>
      <c r="CI322" s="67"/>
      <c r="CJ322" s="67"/>
      <c r="CK322" s="6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</row>
    <row r="323" spans="59:143" ht="18.75" x14ac:dyDescent="0.25">
      <c r="BG323" s="137"/>
      <c r="BH323" s="137"/>
      <c r="BI323" s="137"/>
      <c r="BJ323" s="137"/>
      <c r="BK323" s="137"/>
      <c r="BL323" s="85"/>
      <c r="BM323" s="85">
        <v>4</v>
      </c>
      <c r="BN323" s="342"/>
      <c r="BO323" s="343"/>
      <c r="BP323" s="343"/>
      <c r="BQ323" s="343"/>
      <c r="BR323" s="349"/>
      <c r="BS323" s="349"/>
      <c r="BT323" s="349"/>
      <c r="BU323" s="349"/>
      <c r="BV323" s="353"/>
      <c r="BW323" s="357"/>
      <c r="BX323" s="383"/>
      <c r="BY323" s="137"/>
      <c r="BZ323" s="137"/>
      <c r="CA323" s="137"/>
      <c r="CB323" s="361" t="str">
        <f t="shared" si="6"/>
        <v/>
      </c>
      <c r="CC323" s="361" t="str">
        <f t="shared" si="7"/>
        <v/>
      </c>
      <c r="CD323" s="137"/>
      <c r="CE323" s="137"/>
      <c r="CF323" s="137"/>
      <c r="CG323" s="67"/>
      <c r="CH323" s="67"/>
      <c r="CI323" s="67"/>
      <c r="CJ323" s="67"/>
      <c r="CK323" s="6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</row>
    <row r="324" spans="59:143" ht="18.75" x14ac:dyDescent="0.25">
      <c r="BG324" s="137"/>
      <c r="BH324" s="137"/>
      <c r="BI324" s="137"/>
      <c r="BJ324" s="137"/>
      <c r="BK324" s="137"/>
      <c r="BL324" s="85"/>
      <c r="BM324" s="85">
        <v>5</v>
      </c>
      <c r="BN324" s="342"/>
      <c r="BO324" s="343"/>
      <c r="BP324" s="343"/>
      <c r="BQ324" s="343"/>
      <c r="BR324" s="343"/>
      <c r="BS324" s="349"/>
      <c r="BT324" s="349"/>
      <c r="BU324" s="349"/>
      <c r="BV324" s="353"/>
      <c r="BW324" s="357"/>
      <c r="BX324" s="383"/>
      <c r="BY324" s="137"/>
      <c r="BZ324" s="137"/>
      <c r="CA324" s="137"/>
      <c r="CB324" s="361" t="str">
        <f t="shared" si="6"/>
        <v/>
      </c>
      <c r="CC324" s="361" t="str">
        <f t="shared" si="7"/>
        <v/>
      </c>
      <c r="CD324" s="137"/>
      <c r="CE324" s="137"/>
      <c r="CF324" s="137"/>
      <c r="CG324" s="67"/>
      <c r="CH324" s="67"/>
      <c r="CI324" s="67"/>
      <c r="CJ324" s="67"/>
      <c r="CK324" s="6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</row>
    <row r="325" spans="59:143" ht="18.75" x14ac:dyDescent="0.25">
      <c r="BG325" s="137"/>
      <c r="BH325" s="137"/>
      <c r="BI325" s="137"/>
      <c r="BJ325" s="137"/>
      <c r="BK325" s="137"/>
      <c r="BL325" s="85"/>
      <c r="BM325" s="85">
        <v>6</v>
      </c>
      <c r="BN325" s="342"/>
      <c r="BO325" s="343"/>
      <c r="BP325" s="343"/>
      <c r="BQ325" s="343"/>
      <c r="BR325" s="349"/>
      <c r="BS325" s="349"/>
      <c r="BT325" s="349"/>
      <c r="BU325" s="349"/>
      <c r="BV325" s="353"/>
      <c r="BW325" s="357"/>
      <c r="BX325" s="383"/>
      <c r="BY325" s="137"/>
      <c r="BZ325" s="137"/>
      <c r="CA325" s="137"/>
      <c r="CB325" s="361" t="str">
        <f t="shared" si="6"/>
        <v/>
      </c>
      <c r="CC325" s="361" t="str">
        <f t="shared" si="7"/>
        <v/>
      </c>
      <c r="CD325" s="137"/>
      <c r="CE325" s="137"/>
      <c r="CF325" s="137"/>
      <c r="CG325" s="67"/>
      <c r="CH325" s="67"/>
      <c r="CI325" s="67"/>
      <c r="CJ325" s="67"/>
      <c r="CK325" s="6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</row>
    <row r="326" spans="59:143" ht="18.75" x14ac:dyDescent="0.25">
      <c r="BG326" s="137"/>
      <c r="BH326" s="137"/>
      <c r="BI326" s="137"/>
      <c r="BJ326" s="137"/>
      <c r="BK326" s="137"/>
      <c r="BL326" s="85"/>
      <c r="BM326" s="85">
        <v>7</v>
      </c>
      <c r="BN326" s="342"/>
      <c r="BO326" s="343"/>
      <c r="BP326" s="343"/>
      <c r="BQ326" s="343"/>
      <c r="BR326" s="349"/>
      <c r="BS326" s="349"/>
      <c r="BT326" s="349"/>
      <c r="BU326" s="349"/>
      <c r="BV326" s="353"/>
      <c r="BW326" s="357"/>
      <c r="BX326" s="383"/>
      <c r="BY326" s="137"/>
      <c r="BZ326" s="137"/>
      <c r="CA326" s="137"/>
      <c r="CB326" s="361" t="str">
        <f t="shared" si="6"/>
        <v/>
      </c>
      <c r="CC326" s="361" t="str">
        <f t="shared" si="7"/>
        <v/>
      </c>
      <c r="CD326" s="137"/>
      <c r="CE326" s="137"/>
      <c r="CF326" s="137"/>
      <c r="CG326" s="67"/>
      <c r="CH326" s="67"/>
      <c r="CI326" s="67"/>
      <c r="CJ326" s="67"/>
      <c r="CK326" s="67"/>
      <c r="CL326" s="137"/>
      <c r="CM326" s="137"/>
      <c r="CN326" s="137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3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</row>
    <row r="327" spans="59:143" ht="18.75" x14ac:dyDescent="0.25">
      <c r="BG327" s="137"/>
      <c r="BH327" s="137"/>
      <c r="BI327" s="137"/>
      <c r="BJ327" s="137"/>
      <c r="BK327" s="137"/>
      <c r="BL327" s="85"/>
      <c r="BM327" s="85">
        <v>8</v>
      </c>
      <c r="BN327" s="342"/>
      <c r="BO327" s="343"/>
      <c r="BP327" s="343"/>
      <c r="BQ327" s="343"/>
      <c r="BR327" s="349"/>
      <c r="BS327" s="349"/>
      <c r="BT327" s="349"/>
      <c r="BU327" s="349"/>
      <c r="BV327" s="353"/>
      <c r="BW327" s="357"/>
      <c r="BX327" s="383"/>
      <c r="BY327" s="137"/>
      <c r="BZ327" s="137"/>
      <c r="CA327" s="137"/>
      <c r="CB327" s="361" t="str">
        <f t="shared" si="6"/>
        <v/>
      </c>
      <c r="CC327" s="361" t="str">
        <f t="shared" si="7"/>
        <v/>
      </c>
      <c r="CD327" s="137"/>
      <c r="CE327" s="137"/>
      <c r="CF327" s="137"/>
      <c r="CG327" s="67"/>
      <c r="CH327" s="67"/>
      <c r="CI327" s="67"/>
      <c r="CJ327" s="67"/>
      <c r="CK327" s="6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</row>
    <row r="328" spans="59:143" ht="18.75" x14ac:dyDescent="0.25">
      <c r="BG328" s="137"/>
      <c r="BH328" s="137"/>
      <c r="BI328" s="137"/>
      <c r="BJ328" s="137"/>
      <c r="BK328" s="137"/>
      <c r="BL328" s="85"/>
      <c r="BM328" s="85">
        <v>9</v>
      </c>
      <c r="BN328" s="342"/>
      <c r="BO328" s="343"/>
      <c r="BP328" s="343"/>
      <c r="BQ328" s="343"/>
      <c r="BR328" s="343"/>
      <c r="BS328" s="349"/>
      <c r="BT328" s="349"/>
      <c r="BU328" s="349"/>
      <c r="BV328" s="353"/>
      <c r="BW328" s="357"/>
      <c r="BX328" s="383"/>
      <c r="BY328" s="137"/>
      <c r="BZ328" s="137"/>
      <c r="CA328" s="137"/>
      <c r="CB328" s="361" t="str">
        <f t="shared" si="6"/>
        <v/>
      </c>
      <c r="CC328" s="361" t="str">
        <f t="shared" si="7"/>
        <v/>
      </c>
      <c r="CD328" s="137"/>
      <c r="CE328" s="137"/>
      <c r="CF328" s="137"/>
      <c r="CG328" s="67"/>
      <c r="CH328" s="67"/>
      <c r="CI328" s="67"/>
      <c r="CJ328" s="67"/>
      <c r="CK328" s="67"/>
      <c r="CL328" s="137"/>
      <c r="CM328" s="137"/>
      <c r="CN328" s="137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3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</row>
    <row r="329" spans="59:143" ht="18.75" x14ac:dyDescent="0.25">
      <c r="BG329" s="137"/>
      <c r="BH329" s="137"/>
      <c r="BI329" s="137"/>
      <c r="BJ329" s="137"/>
      <c r="BK329" s="137"/>
      <c r="BL329" s="85"/>
      <c r="BM329" s="85">
        <v>10</v>
      </c>
      <c r="BN329" s="342"/>
      <c r="BO329" s="343"/>
      <c r="BP329" s="343"/>
      <c r="BQ329" s="346"/>
      <c r="BR329" s="350"/>
      <c r="BS329" s="350"/>
      <c r="BT329" s="350"/>
      <c r="BU329" s="349"/>
      <c r="BV329" s="353"/>
      <c r="BW329" s="357"/>
      <c r="BX329" s="383"/>
      <c r="BY329" s="137"/>
      <c r="BZ329" s="137"/>
      <c r="CA329" s="137"/>
      <c r="CB329" s="361" t="str">
        <f t="shared" si="6"/>
        <v/>
      </c>
      <c r="CC329" s="361" t="str">
        <f t="shared" si="7"/>
        <v/>
      </c>
      <c r="CD329" s="137"/>
      <c r="CE329" s="137"/>
      <c r="CF329" s="137"/>
      <c r="CG329" s="67"/>
      <c r="CH329" s="67"/>
      <c r="CI329" s="67"/>
      <c r="CJ329" s="67"/>
      <c r="CK329" s="6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</row>
    <row r="330" spans="59:143" ht="18.75" x14ac:dyDescent="0.25">
      <c r="BG330" s="137"/>
      <c r="BH330" s="137"/>
      <c r="BI330" s="137"/>
      <c r="BJ330" s="137"/>
      <c r="BK330" s="137"/>
      <c r="BL330" s="85"/>
      <c r="BM330" s="85">
        <v>11</v>
      </c>
      <c r="BN330" s="342"/>
      <c r="BO330" s="343"/>
      <c r="BP330" s="343"/>
      <c r="BQ330" s="343"/>
      <c r="BR330" s="343"/>
      <c r="BS330" s="349"/>
      <c r="BT330" s="349"/>
      <c r="BU330" s="349"/>
      <c r="BV330" s="353"/>
      <c r="BW330" s="357"/>
      <c r="BX330" s="383"/>
      <c r="BY330" s="137"/>
      <c r="BZ330" s="137"/>
      <c r="CA330" s="137"/>
      <c r="CB330" s="361" t="str">
        <f t="shared" si="6"/>
        <v/>
      </c>
      <c r="CC330" s="361" t="str">
        <f t="shared" si="7"/>
        <v/>
      </c>
      <c r="CD330" s="137"/>
      <c r="CE330" s="137"/>
      <c r="CF330" s="137"/>
      <c r="CG330" s="67"/>
      <c r="CH330" s="67"/>
      <c r="CI330" s="67"/>
      <c r="CJ330" s="67"/>
      <c r="CK330" s="6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</row>
    <row r="331" spans="59:143" ht="18.75" x14ac:dyDescent="0.25">
      <c r="BG331" s="137"/>
      <c r="BH331" s="137"/>
      <c r="BI331" s="137"/>
      <c r="BJ331" s="137"/>
      <c r="BK331" s="137"/>
      <c r="BL331" s="85"/>
      <c r="BM331" s="85">
        <v>12</v>
      </c>
      <c r="BN331" s="342"/>
      <c r="BO331" s="343"/>
      <c r="BP331" s="343"/>
      <c r="BQ331" s="346"/>
      <c r="BR331" s="350"/>
      <c r="BS331" s="350"/>
      <c r="BT331" s="350"/>
      <c r="BU331" s="349"/>
      <c r="BV331" s="353"/>
      <c r="BW331" s="357"/>
      <c r="BX331" s="383"/>
      <c r="BY331" s="137"/>
      <c r="BZ331" s="137"/>
      <c r="CA331" s="137"/>
      <c r="CB331" s="361" t="str">
        <f t="shared" si="6"/>
        <v/>
      </c>
      <c r="CC331" s="361" t="str">
        <f t="shared" si="7"/>
        <v/>
      </c>
      <c r="CD331" s="137"/>
      <c r="CE331" s="137"/>
      <c r="CF331" s="137"/>
      <c r="CG331" s="67"/>
      <c r="CH331" s="67"/>
      <c r="CI331" s="67"/>
      <c r="CJ331" s="67"/>
      <c r="CK331" s="6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</row>
    <row r="332" spans="59:143" ht="18.75" x14ac:dyDescent="0.25">
      <c r="BG332" s="137"/>
      <c r="BH332" s="137"/>
      <c r="BI332" s="137"/>
      <c r="BJ332" s="137"/>
      <c r="BK332" s="137"/>
      <c r="BL332" s="85"/>
      <c r="BM332" s="85">
        <v>13</v>
      </c>
      <c r="BN332" s="342"/>
      <c r="BO332" s="343"/>
      <c r="BP332" s="343"/>
      <c r="BQ332" s="343"/>
      <c r="BR332" s="343"/>
      <c r="BS332" s="349"/>
      <c r="BT332" s="349"/>
      <c r="BU332" s="349"/>
      <c r="BV332" s="353"/>
      <c r="BW332" s="357"/>
      <c r="BX332" s="383"/>
      <c r="BY332" s="137"/>
      <c r="BZ332" s="137"/>
      <c r="CA332" s="137"/>
      <c r="CB332" s="361" t="str">
        <f t="shared" si="6"/>
        <v/>
      </c>
      <c r="CC332" s="361" t="str">
        <f t="shared" si="7"/>
        <v/>
      </c>
      <c r="CD332" s="137"/>
      <c r="CE332" s="137"/>
      <c r="CF332" s="137"/>
      <c r="CG332" s="67"/>
      <c r="CH332" s="67"/>
      <c r="CI332" s="67"/>
      <c r="CJ332" s="67"/>
      <c r="CK332" s="6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</row>
    <row r="333" spans="59:143" ht="18.75" x14ac:dyDescent="0.25">
      <c r="BG333" s="137"/>
      <c r="BH333" s="137"/>
      <c r="BI333" s="137"/>
      <c r="BJ333" s="137"/>
      <c r="BK333" s="137"/>
      <c r="BL333" s="85"/>
      <c r="BM333" s="85">
        <v>14</v>
      </c>
      <c r="BN333" s="342"/>
      <c r="BO333" s="343"/>
      <c r="BP333" s="343"/>
      <c r="BQ333" s="343"/>
      <c r="BR333" s="343"/>
      <c r="BS333" s="349"/>
      <c r="BT333" s="349"/>
      <c r="BU333" s="349"/>
      <c r="BV333" s="353"/>
      <c r="BW333" s="357"/>
      <c r="BX333" s="383"/>
      <c r="BY333" s="137"/>
      <c r="BZ333" s="137"/>
      <c r="CA333" s="137"/>
      <c r="CB333" s="361" t="str">
        <f t="shared" si="6"/>
        <v/>
      </c>
      <c r="CC333" s="361" t="str">
        <f t="shared" si="7"/>
        <v/>
      </c>
      <c r="CD333" s="137"/>
      <c r="CE333" s="137"/>
      <c r="CF333" s="137"/>
      <c r="CG333" s="67"/>
      <c r="CH333" s="67"/>
      <c r="CI333" s="67"/>
      <c r="CJ333" s="67"/>
      <c r="CK333" s="6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</row>
    <row r="334" spans="59:143" ht="18.75" x14ac:dyDescent="0.25">
      <c r="BG334" s="137"/>
      <c r="BH334" s="137"/>
      <c r="BI334" s="137"/>
      <c r="BJ334" s="137"/>
      <c r="BK334" s="137"/>
      <c r="BL334" s="85"/>
      <c r="BM334" s="85">
        <v>15</v>
      </c>
      <c r="BN334" s="342"/>
      <c r="BO334" s="343"/>
      <c r="BP334" s="343"/>
      <c r="BQ334" s="347"/>
      <c r="BR334" s="349"/>
      <c r="BS334" s="349"/>
      <c r="BT334" s="349"/>
      <c r="BU334" s="349"/>
      <c r="BV334" s="353"/>
      <c r="BW334" s="357"/>
      <c r="BX334" s="383"/>
      <c r="BY334" s="137"/>
      <c r="BZ334" s="137"/>
      <c r="CA334" s="137"/>
      <c r="CB334" s="361" t="str">
        <f t="shared" si="6"/>
        <v/>
      </c>
      <c r="CC334" s="361" t="str">
        <f t="shared" si="7"/>
        <v/>
      </c>
      <c r="CD334" s="137"/>
      <c r="CE334" s="137"/>
      <c r="CF334" s="137"/>
      <c r="CG334" s="67"/>
      <c r="CH334" s="67"/>
      <c r="CI334" s="67"/>
      <c r="CJ334" s="67"/>
      <c r="CK334" s="6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</row>
    <row r="335" spans="59:143" ht="18.75" x14ac:dyDescent="0.25">
      <c r="BG335" s="137"/>
      <c r="BH335" s="137"/>
      <c r="BI335" s="137"/>
      <c r="BJ335" s="137"/>
      <c r="BK335" s="137"/>
      <c r="BL335" s="85"/>
      <c r="BM335" s="85">
        <v>16</v>
      </c>
      <c r="BN335" s="342"/>
      <c r="BO335" s="343"/>
      <c r="BP335" s="343"/>
      <c r="BQ335" s="346"/>
      <c r="BR335" s="349"/>
      <c r="BS335" s="349"/>
      <c r="BT335" s="349"/>
      <c r="BU335" s="349"/>
      <c r="BV335" s="353"/>
      <c r="BW335" s="357"/>
      <c r="BX335" s="383"/>
      <c r="BY335" s="137"/>
      <c r="BZ335" s="137"/>
      <c r="CA335" s="137"/>
      <c r="CB335" s="361" t="str">
        <f t="shared" si="6"/>
        <v/>
      </c>
      <c r="CC335" s="361" t="str">
        <f t="shared" si="7"/>
        <v/>
      </c>
      <c r="CD335" s="137"/>
      <c r="CE335" s="137"/>
      <c r="CF335" s="137"/>
      <c r="CG335" s="67"/>
      <c r="CH335" s="67"/>
      <c r="CI335" s="67"/>
      <c r="CJ335" s="67"/>
      <c r="CK335" s="6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</row>
    <row r="336" spans="59:143" ht="18.75" x14ac:dyDescent="0.25">
      <c r="BG336" s="137"/>
      <c r="BH336" s="137"/>
      <c r="BI336" s="137"/>
      <c r="BJ336" s="137"/>
      <c r="BK336" s="137"/>
      <c r="BL336" s="85"/>
      <c r="BM336" s="85">
        <v>17</v>
      </c>
      <c r="BN336" s="342"/>
      <c r="BO336" s="343"/>
      <c r="BP336" s="343"/>
      <c r="BQ336" s="343"/>
      <c r="BR336" s="349"/>
      <c r="BS336" s="349"/>
      <c r="BT336" s="349"/>
      <c r="BU336" s="349"/>
      <c r="BV336" s="353"/>
      <c r="BW336" s="357"/>
      <c r="BX336" s="383"/>
      <c r="BY336" s="137"/>
      <c r="BZ336" s="137"/>
      <c r="CA336" s="137"/>
      <c r="CB336" s="361" t="str">
        <f t="shared" si="6"/>
        <v/>
      </c>
      <c r="CC336" s="361" t="str">
        <f t="shared" si="7"/>
        <v/>
      </c>
      <c r="CD336" s="137"/>
      <c r="CE336" s="137"/>
      <c r="CF336" s="137"/>
      <c r="CG336" s="67"/>
      <c r="CH336" s="67"/>
      <c r="CI336" s="67"/>
      <c r="CJ336" s="67"/>
      <c r="CK336" s="6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</row>
    <row r="337" spans="59:143" ht="18.75" x14ac:dyDescent="0.25">
      <c r="BG337" s="137"/>
      <c r="BH337" s="137"/>
      <c r="BI337" s="137"/>
      <c r="BJ337" s="137"/>
      <c r="BK337" s="137"/>
      <c r="BL337" s="85"/>
      <c r="BM337" s="85">
        <v>18</v>
      </c>
      <c r="BN337" s="342"/>
      <c r="BO337" s="343"/>
      <c r="BP337" s="343"/>
      <c r="BQ337" s="343"/>
      <c r="BR337" s="349"/>
      <c r="BS337" s="349"/>
      <c r="BT337" s="349"/>
      <c r="BU337" s="349"/>
      <c r="BV337" s="353"/>
      <c r="BW337" s="357"/>
      <c r="BX337" s="383"/>
      <c r="BY337" s="137"/>
      <c r="BZ337" s="137"/>
      <c r="CA337" s="137"/>
      <c r="CB337" s="361" t="str">
        <f t="shared" si="6"/>
        <v/>
      </c>
      <c r="CC337" s="361" t="str">
        <f t="shared" si="7"/>
        <v/>
      </c>
      <c r="CD337" s="137"/>
      <c r="CE337" s="137"/>
      <c r="CF337" s="137"/>
      <c r="CG337" s="67"/>
      <c r="CH337" s="67"/>
      <c r="CI337" s="67"/>
      <c r="CJ337" s="67"/>
      <c r="CK337" s="6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</row>
    <row r="338" spans="59:143" ht="18.75" x14ac:dyDescent="0.25">
      <c r="BG338" s="137"/>
      <c r="BH338" s="137"/>
      <c r="BI338" s="137"/>
      <c r="BJ338" s="137"/>
      <c r="BK338" s="137"/>
      <c r="BL338" s="85"/>
      <c r="BM338" s="85">
        <v>19</v>
      </c>
      <c r="BN338" s="342"/>
      <c r="BO338" s="343"/>
      <c r="BP338" s="343"/>
      <c r="BQ338" s="343"/>
      <c r="BR338" s="343"/>
      <c r="BS338" s="343"/>
      <c r="BT338" s="343"/>
      <c r="BU338" s="343"/>
      <c r="BV338" s="353"/>
      <c r="BW338" s="357"/>
      <c r="BX338" s="383"/>
      <c r="BY338" s="137"/>
      <c r="BZ338" s="137"/>
      <c r="CA338" s="137"/>
      <c r="CB338" s="361" t="str">
        <f t="shared" si="6"/>
        <v/>
      </c>
      <c r="CC338" s="361" t="str">
        <f t="shared" si="7"/>
        <v/>
      </c>
      <c r="CD338" s="137"/>
      <c r="CE338" s="137"/>
      <c r="CF338" s="137"/>
      <c r="CG338" s="67"/>
      <c r="CH338" s="67"/>
      <c r="CI338" s="67"/>
      <c r="CJ338" s="67"/>
      <c r="CK338" s="6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</row>
    <row r="339" spans="59:143" ht="18.75" x14ac:dyDescent="0.25">
      <c r="BG339" s="137"/>
      <c r="BH339" s="137"/>
      <c r="BI339" s="137"/>
      <c r="BJ339" s="137"/>
      <c r="BK339" s="137"/>
      <c r="BL339" s="85"/>
      <c r="BM339" s="85">
        <v>20</v>
      </c>
      <c r="BN339" s="342"/>
      <c r="BO339" s="343"/>
      <c r="BP339" s="343"/>
      <c r="BQ339" s="343"/>
      <c r="BR339" s="343"/>
      <c r="BS339" s="343"/>
      <c r="BT339" s="343"/>
      <c r="BU339" s="343"/>
      <c r="BV339" s="353"/>
      <c r="BW339" s="357"/>
      <c r="BX339" s="383"/>
      <c r="BY339" s="137"/>
      <c r="BZ339" s="137"/>
      <c r="CA339" s="137"/>
      <c r="CB339" s="361" t="str">
        <f t="shared" si="6"/>
        <v/>
      </c>
      <c r="CC339" s="361" t="str">
        <f t="shared" si="7"/>
        <v/>
      </c>
      <c r="CD339" s="137"/>
      <c r="CE339" s="137"/>
      <c r="CF339" s="137"/>
      <c r="CG339" s="67"/>
      <c r="CH339" s="67"/>
      <c r="CI339" s="67"/>
      <c r="CJ339" s="67"/>
      <c r="CK339" s="6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</row>
    <row r="340" spans="59:143" ht="18.75" x14ac:dyDescent="0.25">
      <c r="BG340" s="137"/>
      <c r="BH340" s="137"/>
      <c r="BI340" s="137"/>
      <c r="BJ340" s="137"/>
      <c r="BK340" s="137"/>
      <c r="BL340" s="85"/>
      <c r="BM340" s="85">
        <v>21</v>
      </c>
      <c r="BN340" s="342"/>
      <c r="BO340" s="343"/>
      <c r="BP340" s="343"/>
      <c r="BQ340" s="343"/>
      <c r="BR340" s="351"/>
      <c r="BS340" s="351"/>
      <c r="BT340" s="351"/>
      <c r="BU340" s="351"/>
      <c r="BV340" s="353"/>
      <c r="BW340" s="357"/>
      <c r="BX340" s="383"/>
      <c r="BY340" s="137"/>
      <c r="BZ340" s="137"/>
      <c r="CA340" s="137"/>
      <c r="CB340" s="361" t="str">
        <f t="shared" si="6"/>
        <v/>
      </c>
      <c r="CC340" s="361" t="str">
        <f t="shared" si="7"/>
        <v/>
      </c>
      <c r="CD340" s="137"/>
      <c r="CE340" s="137"/>
      <c r="CF340" s="137"/>
      <c r="CG340" s="67"/>
      <c r="CH340" s="67"/>
      <c r="CI340" s="67"/>
      <c r="CJ340" s="67"/>
      <c r="CK340" s="6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</row>
    <row r="341" spans="59:143" ht="18.75" x14ac:dyDescent="0.25">
      <c r="BG341" s="137"/>
      <c r="BH341" s="137"/>
      <c r="BI341" s="137"/>
      <c r="BJ341" s="137"/>
      <c r="BK341" s="137"/>
      <c r="BL341" s="85"/>
      <c r="BM341" s="85">
        <v>22</v>
      </c>
      <c r="BN341" s="340"/>
      <c r="BO341" s="340"/>
      <c r="BP341" s="340"/>
      <c r="BQ341" s="340"/>
      <c r="BR341" s="340"/>
      <c r="BS341" s="340"/>
      <c r="BT341" s="340"/>
      <c r="BU341" s="340"/>
      <c r="BV341" s="278"/>
      <c r="BW341" s="279"/>
      <c r="BX341" s="383"/>
      <c r="BY341" s="137"/>
      <c r="BZ341" s="137"/>
      <c r="CA341" s="137"/>
      <c r="CB341" s="361" t="str">
        <f t="shared" si="6"/>
        <v/>
      </c>
      <c r="CC341" s="361" t="str">
        <f t="shared" si="7"/>
        <v/>
      </c>
      <c r="CD341" s="137"/>
      <c r="CE341" s="137"/>
      <c r="CF341" s="137"/>
      <c r="CG341" s="67"/>
      <c r="CH341" s="67"/>
      <c r="CI341" s="67"/>
      <c r="CJ341" s="67"/>
      <c r="CK341" s="6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</row>
    <row r="342" spans="59:143" ht="18.75" x14ac:dyDescent="0.25">
      <c r="BG342" s="137"/>
      <c r="BH342" s="137"/>
      <c r="BI342" s="137"/>
      <c r="BJ342" s="137"/>
      <c r="BK342" s="137"/>
      <c r="BL342" s="85"/>
      <c r="BM342" s="85">
        <v>23</v>
      </c>
      <c r="BN342" s="340"/>
      <c r="BO342" s="340"/>
      <c r="BP342" s="340"/>
      <c r="BQ342" s="340"/>
      <c r="BR342" s="340"/>
      <c r="BS342" s="340"/>
      <c r="BT342" s="340"/>
      <c r="BU342" s="340"/>
      <c r="BV342" s="278"/>
      <c r="BW342" s="279"/>
      <c r="BX342" s="383"/>
      <c r="BY342" s="137"/>
      <c r="BZ342" s="137"/>
      <c r="CA342" s="137"/>
      <c r="CB342" s="361" t="str">
        <f t="shared" si="6"/>
        <v/>
      </c>
      <c r="CC342" s="361" t="str">
        <f t="shared" si="7"/>
        <v/>
      </c>
      <c r="CD342" s="137"/>
      <c r="CE342" s="137"/>
      <c r="CF342" s="137"/>
      <c r="CG342" s="67"/>
      <c r="CH342" s="67"/>
      <c r="CI342" s="67"/>
      <c r="CJ342" s="67"/>
      <c r="CK342" s="6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</row>
    <row r="343" spans="59:143" ht="18.75" x14ac:dyDescent="0.25">
      <c r="BG343" s="137"/>
      <c r="BH343" s="137"/>
      <c r="BI343" s="137"/>
      <c r="BJ343" s="137"/>
      <c r="BK343" s="137"/>
      <c r="BL343" s="85"/>
      <c r="BM343" s="85">
        <v>24</v>
      </c>
      <c r="BN343" s="340"/>
      <c r="BO343" s="340"/>
      <c r="BP343" s="340"/>
      <c r="BQ343" s="340"/>
      <c r="BR343" s="340"/>
      <c r="BS343" s="340"/>
      <c r="BT343" s="340"/>
      <c r="BU343" s="340"/>
      <c r="BV343" s="278"/>
      <c r="BW343" s="279"/>
      <c r="BX343" s="383"/>
      <c r="BY343" s="137"/>
      <c r="BZ343" s="137"/>
      <c r="CA343" s="137"/>
      <c r="CB343" s="361" t="str">
        <f t="shared" si="6"/>
        <v/>
      </c>
      <c r="CC343" s="361" t="str">
        <f t="shared" si="7"/>
        <v/>
      </c>
      <c r="CD343" s="137"/>
      <c r="CE343" s="137"/>
      <c r="CF343" s="137"/>
      <c r="CG343" s="67"/>
      <c r="CH343" s="67"/>
      <c r="CI343" s="67"/>
      <c r="CJ343" s="67"/>
      <c r="CK343" s="67"/>
      <c r="CL343" s="137"/>
      <c r="CM343" s="137"/>
      <c r="CN343" s="137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3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</row>
    <row r="344" spans="59:143" ht="18.75" x14ac:dyDescent="0.25">
      <c r="BG344" s="137"/>
      <c r="BH344" s="137"/>
      <c r="BI344" s="137"/>
      <c r="BJ344" s="137"/>
      <c r="BK344" s="137"/>
      <c r="BL344" s="85"/>
      <c r="BM344" s="85">
        <v>25</v>
      </c>
      <c r="BN344" s="340"/>
      <c r="BO344" s="340"/>
      <c r="BP344" s="340"/>
      <c r="BQ344" s="340"/>
      <c r="BR344" s="340"/>
      <c r="BS344" s="340"/>
      <c r="BT344" s="340"/>
      <c r="BU344" s="340"/>
      <c r="BV344" s="278"/>
      <c r="BW344" s="279"/>
      <c r="BX344" s="383"/>
      <c r="BY344" s="137"/>
      <c r="BZ344" s="137"/>
      <c r="CA344" s="137"/>
      <c r="CB344" s="361" t="str">
        <f t="shared" si="6"/>
        <v/>
      </c>
      <c r="CC344" s="361" t="str">
        <f t="shared" si="7"/>
        <v/>
      </c>
      <c r="CD344" s="137"/>
      <c r="CE344" s="137"/>
      <c r="CF344" s="137"/>
      <c r="CG344" s="67"/>
      <c r="CH344" s="67"/>
      <c r="CI344" s="67"/>
      <c r="CJ344" s="67"/>
      <c r="CK344" s="67"/>
      <c r="CL344" s="137"/>
      <c r="CM344" s="137"/>
      <c r="CN344" s="137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3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</row>
    <row r="345" spans="59:143" ht="18.75" x14ac:dyDescent="0.25">
      <c r="BG345" s="137"/>
      <c r="BH345" s="137"/>
      <c r="BI345" s="137"/>
      <c r="BJ345" s="137"/>
      <c r="BK345" s="137"/>
      <c r="BL345" s="85"/>
      <c r="BM345" s="85">
        <v>26</v>
      </c>
      <c r="BN345" s="340"/>
      <c r="BO345" s="340"/>
      <c r="BP345" s="340"/>
      <c r="BQ345" s="340"/>
      <c r="BR345" s="340"/>
      <c r="BS345" s="340"/>
      <c r="BT345" s="340"/>
      <c r="BU345" s="340"/>
      <c r="BV345" s="278"/>
      <c r="BW345" s="279"/>
      <c r="BX345" s="383"/>
      <c r="BY345" s="137"/>
      <c r="BZ345" s="137"/>
      <c r="CA345" s="137"/>
      <c r="CB345" s="361" t="str">
        <f t="shared" si="6"/>
        <v/>
      </c>
      <c r="CC345" s="361" t="str">
        <f t="shared" si="7"/>
        <v/>
      </c>
      <c r="CD345" s="137"/>
      <c r="CE345" s="137"/>
      <c r="CF345" s="137"/>
      <c r="CG345" s="67"/>
      <c r="CH345" s="67"/>
      <c r="CI345" s="67"/>
      <c r="CJ345" s="67"/>
      <c r="CK345" s="6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</row>
    <row r="346" spans="59:143" ht="18.75" x14ac:dyDescent="0.25">
      <c r="BG346" s="137"/>
      <c r="BH346" s="137"/>
      <c r="BI346" s="137"/>
      <c r="BJ346" s="137"/>
      <c r="BK346" s="137"/>
      <c r="BL346" s="85"/>
      <c r="BM346" s="85">
        <v>27</v>
      </c>
      <c r="BN346" s="340"/>
      <c r="BO346" s="340"/>
      <c r="BP346" s="340"/>
      <c r="BQ346" s="340"/>
      <c r="BR346" s="340"/>
      <c r="BS346" s="340"/>
      <c r="BT346" s="340"/>
      <c r="BU346" s="340"/>
      <c r="BV346" s="278"/>
      <c r="BW346" s="279"/>
      <c r="BX346" s="383"/>
      <c r="BY346" s="137"/>
      <c r="BZ346" s="137"/>
      <c r="CA346" s="137"/>
      <c r="CB346" s="361" t="str">
        <f t="shared" si="6"/>
        <v/>
      </c>
      <c r="CC346" s="361" t="str">
        <f t="shared" si="7"/>
        <v/>
      </c>
      <c r="CD346" s="137"/>
      <c r="CE346" s="137"/>
      <c r="CF346" s="137"/>
      <c r="CG346" s="67"/>
      <c r="CH346" s="67"/>
      <c r="CI346" s="67"/>
      <c r="CJ346" s="67"/>
      <c r="CK346" s="6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</row>
    <row r="347" spans="59:143" ht="18.75" x14ac:dyDescent="0.25">
      <c r="BG347" s="137"/>
      <c r="BH347" s="137"/>
      <c r="BI347" s="137"/>
      <c r="BJ347" s="137"/>
      <c r="BK347" s="137"/>
      <c r="BL347" s="85"/>
      <c r="BM347" s="85">
        <v>28</v>
      </c>
      <c r="BN347" s="340"/>
      <c r="BO347" s="340"/>
      <c r="BP347" s="340"/>
      <c r="BQ347" s="340"/>
      <c r="BR347" s="340"/>
      <c r="BS347" s="340"/>
      <c r="BT347" s="340"/>
      <c r="BU347" s="340"/>
      <c r="BV347" s="278"/>
      <c r="BW347" s="279"/>
      <c r="BX347" s="383"/>
      <c r="BY347" s="137"/>
      <c r="BZ347" s="137"/>
      <c r="CA347" s="137"/>
      <c r="CB347" s="361" t="str">
        <f t="shared" si="6"/>
        <v/>
      </c>
      <c r="CC347" s="361" t="str">
        <f t="shared" si="7"/>
        <v/>
      </c>
      <c r="CD347" s="137"/>
      <c r="CE347" s="137"/>
      <c r="CF347" s="137"/>
      <c r="CG347" s="67"/>
      <c r="CH347" s="67"/>
      <c r="CI347" s="67"/>
      <c r="CJ347" s="67"/>
      <c r="CK347" s="6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</row>
    <row r="348" spans="59:143" ht="18.75" x14ac:dyDescent="0.25">
      <c r="BG348" s="137"/>
      <c r="BH348" s="137"/>
      <c r="BI348" s="137"/>
      <c r="BJ348" s="137"/>
      <c r="BK348" s="137"/>
      <c r="BL348" s="85"/>
      <c r="BM348" s="85">
        <v>29</v>
      </c>
      <c r="BN348" s="340"/>
      <c r="BO348" s="340"/>
      <c r="BP348" s="340"/>
      <c r="BQ348" s="340"/>
      <c r="BR348" s="340"/>
      <c r="BS348" s="340"/>
      <c r="BT348" s="340"/>
      <c r="BU348" s="340"/>
      <c r="BV348" s="278"/>
      <c r="BW348" s="279"/>
      <c r="BX348" s="383"/>
      <c r="BY348" s="137"/>
      <c r="BZ348" s="137"/>
      <c r="CA348" s="137"/>
      <c r="CB348" s="361" t="str">
        <f t="shared" si="6"/>
        <v/>
      </c>
      <c r="CC348" s="361" t="str">
        <f t="shared" si="7"/>
        <v/>
      </c>
      <c r="CD348" s="137"/>
      <c r="CE348" s="137"/>
      <c r="CF348" s="137"/>
      <c r="CG348" s="67"/>
      <c r="CH348" s="67"/>
      <c r="CI348" s="67"/>
      <c r="CJ348" s="67"/>
      <c r="CK348" s="67"/>
      <c r="CL348" s="137"/>
      <c r="CM348" s="137"/>
      <c r="CN348" s="137"/>
      <c r="CO348" s="137"/>
      <c r="CP348" s="137"/>
      <c r="CQ348" s="137"/>
      <c r="CR348" s="137"/>
      <c r="CS348" s="137"/>
      <c r="CT348" s="137"/>
      <c r="CU348" s="137"/>
      <c r="CV348" s="137"/>
      <c r="CW348" s="137"/>
      <c r="CX348" s="13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</row>
    <row r="349" spans="59:143" ht="18.75" x14ac:dyDescent="0.25">
      <c r="BG349" s="137"/>
      <c r="BH349" s="137"/>
      <c r="BI349" s="137"/>
      <c r="BJ349" s="137"/>
      <c r="BK349" s="137"/>
      <c r="BL349" s="85"/>
      <c r="BM349" s="85">
        <v>30</v>
      </c>
      <c r="BN349" s="340"/>
      <c r="BO349" s="340"/>
      <c r="BP349" s="340"/>
      <c r="BQ349" s="340"/>
      <c r="BR349" s="340"/>
      <c r="BS349" s="340"/>
      <c r="BT349" s="340"/>
      <c r="BU349" s="340"/>
      <c r="BV349" s="278"/>
      <c r="BW349" s="279"/>
      <c r="BX349" s="383"/>
      <c r="BY349" s="137"/>
      <c r="BZ349" s="137"/>
      <c r="CA349" s="137"/>
      <c r="CB349" s="361" t="str">
        <f t="shared" si="6"/>
        <v/>
      </c>
      <c r="CC349" s="361" t="str">
        <f t="shared" si="7"/>
        <v/>
      </c>
      <c r="CD349" s="137"/>
      <c r="CE349" s="137"/>
      <c r="CF349" s="137"/>
      <c r="CG349" s="67"/>
      <c r="CH349" s="67"/>
      <c r="CI349" s="67"/>
      <c r="CJ349" s="67"/>
      <c r="CK349" s="6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</row>
    <row r="350" spans="59:143" ht="18.75" x14ac:dyDescent="0.25">
      <c r="BG350" s="137"/>
      <c r="BH350" s="137"/>
      <c r="BI350" s="137"/>
      <c r="BJ350" s="137"/>
      <c r="BK350" s="137"/>
      <c r="BL350" s="85"/>
      <c r="BM350" s="85">
        <v>31</v>
      </c>
      <c r="BN350" s="340"/>
      <c r="BO350" s="340"/>
      <c r="BP350" s="340"/>
      <c r="BQ350" s="340"/>
      <c r="BR350" s="340"/>
      <c r="BS350" s="340"/>
      <c r="BT350" s="340"/>
      <c r="BU350" s="340"/>
      <c r="BV350" s="278"/>
      <c r="BW350" s="279"/>
      <c r="BX350" s="383"/>
      <c r="BY350" s="137"/>
      <c r="BZ350" s="137"/>
      <c r="CA350" s="137"/>
      <c r="CB350" s="361" t="str">
        <f t="shared" si="6"/>
        <v/>
      </c>
      <c r="CC350" s="361" t="str">
        <f t="shared" si="7"/>
        <v/>
      </c>
      <c r="CD350" s="137"/>
      <c r="CE350" s="137"/>
      <c r="CF350" s="137"/>
      <c r="CG350" s="67"/>
      <c r="CH350" s="67"/>
      <c r="CI350" s="67"/>
      <c r="CJ350" s="67"/>
      <c r="CK350" s="6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</row>
    <row r="351" spans="59:143" ht="18.75" x14ac:dyDescent="0.25">
      <c r="BG351" s="137"/>
      <c r="BH351" s="137"/>
      <c r="BI351" s="137"/>
      <c r="BJ351" s="137"/>
      <c r="BK351" s="137"/>
      <c r="BL351" s="85"/>
      <c r="BM351" s="85">
        <v>32</v>
      </c>
      <c r="BN351" s="340"/>
      <c r="BO351" s="340"/>
      <c r="BP351" s="340"/>
      <c r="BQ351" s="340"/>
      <c r="BR351" s="340"/>
      <c r="BS351" s="340"/>
      <c r="BT351" s="340"/>
      <c r="BU351" s="340"/>
      <c r="BV351" s="278"/>
      <c r="BW351" s="279"/>
      <c r="BX351" s="383"/>
      <c r="BY351" s="137"/>
      <c r="BZ351" s="137"/>
      <c r="CA351" s="137"/>
      <c r="CB351" s="361" t="str">
        <f t="shared" si="6"/>
        <v/>
      </c>
      <c r="CC351" s="361" t="str">
        <f t="shared" si="7"/>
        <v/>
      </c>
      <c r="CD351" s="137"/>
      <c r="CE351" s="137"/>
      <c r="CF351" s="137"/>
      <c r="CG351" s="67"/>
      <c r="CH351" s="67"/>
      <c r="CI351" s="67"/>
      <c r="CJ351" s="67"/>
      <c r="CK351" s="6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</row>
    <row r="352" spans="59:143" ht="18.75" x14ac:dyDescent="0.25">
      <c r="BG352" s="137"/>
      <c r="BH352" s="137"/>
      <c r="BI352" s="137"/>
      <c r="BJ352" s="137"/>
      <c r="BK352" s="137"/>
      <c r="BL352" s="85"/>
      <c r="BM352" s="85">
        <v>33</v>
      </c>
      <c r="BN352" s="340"/>
      <c r="BO352" s="340"/>
      <c r="BP352" s="340"/>
      <c r="BQ352" s="340"/>
      <c r="BR352" s="340"/>
      <c r="BS352" s="340"/>
      <c r="BT352" s="340"/>
      <c r="BU352" s="340"/>
      <c r="BV352" s="278"/>
      <c r="BW352" s="279"/>
      <c r="BX352" s="383"/>
      <c r="BY352" s="137"/>
      <c r="BZ352" s="137"/>
      <c r="CA352" s="137"/>
      <c r="CB352" s="361" t="str">
        <f t="shared" si="6"/>
        <v/>
      </c>
      <c r="CC352" s="361" t="str">
        <f t="shared" si="7"/>
        <v/>
      </c>
      <c r="CD352" s="137"/>
      <c r="CE352" s="137"/>
      <c r="CF352" s="137"/>
      <c r="CG352" s="67"/>
      <c r="CH352" s="67"/>
      <c r="CI352" s="67"/>
      <c r="CJ352" s="67"/>
      <c r="CK352" s="6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</row>
    <row r="353" spans="59:143" ht="18.75" x14ac:dyDescent="0.25">
      <c r="BG353" s="137"/>
      <c r="BH353" s="137"/>
      <c r="BI353" s="137"/>
      <c r="BJ353" s="137"/>
      <c r="BK353" s="137"/>
      <c r="BL353" s="85"/>
      <c r="BM353" s="85">
        <v>34</v>
      </c>
      <c r="BN353" s="340"/>
      <c r="BO353" s="340"/>
      <c r="BP353" s="340"/>
      <c r="BQ353" s="340"/>
      <c r="BR353" s="340"/>
      <c r="BS353" s="340"/>
      <c r="BT353" s="340"/>
      <c r="BU353" s="340"/>
      <c r="BV353" s="278"/>
      <c r="BW353" s="279"/>
      <c r="BX353" s="383"/>
      <c r="BY353" s="137"/>
      <c r="BZ353" s="137"/>
      <c r="CA353" s="137"/>
      <c r="CB353" s="361" t="str">
        <f t="shared" si="6"/>
        <v/>
      </c>
      <c r="CC353" s="361" t="str">
        <f t="shared" si="7"/>
        <v/>
      </c>
      <c r="CD353" s="137"/>
      <c r="CE353" s="137"/>
      <c r="CF353" s="137"/>
      <c r="CG353" s="67"/>
      <c r="CH353" s="67"/>
      <c r="CI353" s="67"/>
      <c r="CJ353" s="67"/>
      <c r="CK353" s="6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</row>
    <row r="354" spans="59:143" ht="18.75" x14ac:dyDescent="0.25">
      <c r="BG354" s="137"/>
      <c r="BH354" s="137"/>
      <c r="BI354" s="137"/>
      <c r="BJ354" s="137"/>
      <c r="BK354" s="137"/>
      <c r="BL354" s="85"/>
      <c r="BM354" s="85">
        <v>35</v>
      </c>
      <c r="BN354" s="340"/>
      <c r="BO354" s="340"/>
      <c r="BP354" s="340"/>
      <c r="BQ354" s="340"/>
      <c r="BR354" s="340"/>
      <c r="BS354" s="340"/>
      <c r="BT354" s="340"/>
      <c r="BU354" s="340"/>
      <c r="BV354" s="278"/>
      <c r="BW354" s="279"/>
      <c r="BX354" s="383"/>
      <c r="BY354" s="137"/>
      <c r="BZ354" s="137"/>
      <c r="CA354" s="137"/>
      <c r="CB354" s="361" t="str">
        <f t="shared" si="6"/>
        <v/>
      </c>
      <c r="CC354" s="361" t="str">
        <f t="shared" si="7"/>
        <v/>
      </c>
      <c r="CD354" s="137"/>
      <c r="CE354" s="137"/>
      <c r="CF354" s="137"/>
      <c r="CG354" s="67"/>
      <c r="CH354" s="67"/>
      <c r="CI354" s="67"/>
      <c r="CJ354" s="67"/>
      <c r="CK354" s="6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</row>
    <row r="355" spans="59:143" ht="18.75" x14ac:dyDescent="0.25">
      <c r="BG355" s="137"/>
      <c r="BH355" s="137"/>
      <c r="BI355" s="137"/>
      <c r="BJ355" s="137"/>
      <c r="BK355" s="137"/>
      <c r="BL355" s="85"/>
      <c r="BM355" s="85">
        <v>36</v>
      </c>
      <c r="BN355" s="340"/>
      <c r="BO355" s="340"/>
      <c r="BP355" s="340"/>
      <c r="BQ355" s="340"/>
      <c r="BR355" s="340"/>
      <c r="BS355" s="340"/>
      <c r="BT355" s="340"/>
      <c r="BU355" s="340"/>
      <c r="BV355" s="278"/>
      <c r="BW355" s="279"/>
      <c r="BX355" s="383"/>
      <c r="BY355" s="137"/>
      <c r="BZ355" s="137"/>
      <c r="CA355" s="137"/>
      <c r="CB355" s="361" t="str">
        <f t="shared" si="6"/>
        <v/>
      </c>
      <c r="CC355" s="361" t="str">
        <f t="shared" si="7"/>
        <v/>
      </c>
      <c r="CD355" s="137"/>
      <c r="CE355" s="137"/>
      <c r="CF355" s="137"/>
      <c r="CG355" s="67"/>
      <c r="CH355" s="67"/>
      <c r="CI355" s="67"/>
      <c r="CJ355" s="67"/>
      <c r="CK355" s="6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</row>
    <row r="356" spans="59:143" ht="18.75" x14ac:dyDescent="0.25">
      <c r="BG356" s="137"/>
      <c r="BH356" s="137"/>
      <c r="BI356" s="137"/>
      <c r="BJ356" s="137"/>
      <c r="BK356" s="137"/>
      <c r="BL356" s="85"/>
      <c r="BM356" s="85">
        <v>37</v>
      </c>
      <c r="BN356" s="340"/>
      <c r="BO356" s="340"/>
      <c r="BP356" s="340"/>
      <c r="BQ356" s="340"/>
      <c r="BR356" s="340"/>
      <c r="BS356" s="340"/>
      <c r="BT356" s="340"/>
      <c r="BU356" s="340"/>
      <c r="BV356" s="278"/>
      <c r="BW356" s="279"/>
      <c r="BX356" s="383"/>
      <c r="BY356" s="137"/>
      <c r="BZ356" s="137"/>
      <c r="CA356" s="137"/>
      <c r="CB356" s="361" t="str">
        <f t="shared" si="6"/>
        <v/>
      </c>
      <c r="CC356" s="361" t="str">
        <f t="shared" si="7"/>
        <v/>
      </c>
      <c r="CD356" s="137"/>
      <c r="CE356" s="137"/>
      <c r="CF356" s="137"/>
      <c r="CG356" s="67"/>
      <c r="CH356" s="67"/>
      <c r="CI356" s="67"/>
      <c r="CJ356" s="67"/>
      <c r="CK356" s="6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</row>
    <row r="357" spans="59:143" ht="18.75" x14ac:dyDescent="0.25">
      <c r="BG357" s="137"/>
      <c r="BH357" s="137"/>
      <c r="BI357" s="137"/>
      <c r="BJ357" s="137"/>
      <c r="BK357" s="137"/>
      <c r="BL357" s="85"/>
      <c r="BM357" s="85">
        <v>38</v>
      </c>
      <c r="BN357" s="340"/>
      <c r="BO357" s="340"/>
      <c r="BP357" s="340"/>
      <c r="BQ357" s="340"/>
      <c r="BR357" s="340"/>
      <c r="BS357" s="340"/>
      <c r="BT357" s="340"/>
      <c r="BU357" s="340"/>
      <c r="BV357" s="278"/>
      <c r="BW357" s="279"/>
      <c r="BX357" s="383"/>
      <c r="BY357" s="137"/>
      <c r="BZ357" s="137"/>
      <c r="CA357" s="137"/>
      <c r="CB357" s="361" t="str">
        <f t="shared" si="6"/>
        <v/>
      </c>
      <c r="CC357" s="361" t="str">
        <f t="shared" si="7"/>
        <v/>
      </c>
      <c r="CD357" s="137"/>
      <c r="CE357" s="137"/>
      <c r="CF357" s="137"/>
      <c r="CG357" s="67"/>
      <c r="CH357" s="67"/>
      <c r="CI357" s="67"/>
      <c r="CJ357" s="67"/>
      <c r="CK357" s="6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</row>
    <row r="358" spans="59:143" ht="18.75" x14ac:dyDescent="0.25">
      <c r="BG358" s="137"/>
      <c r="BH358" s="137"/>
      <c r="BI358" s="137"/>
      <c r="BJ358" s="137"/>
      <c r="BK358" s="137"/>
      <c r="BL358" s="85"/>
      <c r="BM358" s="85">
        <v>39</v>
      </c>
      <c r="BN358" s="340"/>
      <c r="BO358" s="340"/>
      <c r="BP358" s="340"/>
      <c r="BQ358" s="340"/>
      <c r="BR358" s="340"/>
      <c r="BS358" s="340"/>
      <c r="BT358" s="340"/>
      <c r="BU358" s="340"/>
      <c r="BV358" s="278"/>
      <c r="BW358" s="279"/>
      <c r="BX358" s="383"/>
      <c r="BY358" s="137"/>
      <c r="BZ358" s="137"/>
      <c r="CA358" s="137"/>
      <c r="CB358" s="361" t="str">
        <f t="shared" si="6"/>
        <v/>
      </c>
      <c r="CC358" s="361" t="str">
        <f t="shared" si="7"/>
        <v/>
      </c>
      <c r="CD358" s="137"/>
      <c r="CE358" s="137"/>
      <c r="CF358" s="137"/>
      <c r="CG358" s="67"/>
      <c r="CH358" s="67"/>
      <c r="CI358" s="67"/>
      <c r="CJ358" s="67"/>
      <c r="CK358" s="6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</row>
    <row r="359" spans="59:143" ht="18.75" x14ac:dyDescent="0.25">
      <c r="BG359" s="137"/>
      <c r="BH359" s="137"/>
      <c r="BI359" s="137"/>
      <c r="BJ359" s="137"/>
      <c r="BK359" s="137"/>
      <c r="BL359" s="85"/>
      <c r="BM359" s="85">
        <v>40</v>
      </c>
      <c r="BN359" s="340"/>
      <c r="BO359" s="340"/>
      <c r="BP359" s="340"/>
      <c r="BQ359" s="340"/>
      <c r="BR359" s="340"/>
      <c r="BS359" s="340"/>
      <c r="BT359" s="340"/>
      <c r="BU359" s="340"/>
      <c r="BV359" s="278"/>
      <c r="BW359" s="279"/>
      <c r="BX359" s="383"/>
      <c r="BY359" s="137"/>
      <c r="BZ359" s="137"/>
      <c r="CA359" s="137"/>
      <c r="CB359" s="361" t="str">
        <f t="shared" si="6"/>
        <v/>
      </c>
      <c r="CC359" s="361" t="str">
        <f t="shared" si="7"/>
        <v/>
      </c>
      <c r="CD359" s="137"/>
      <c r="CE359" s="137"/>
      <c r="CF359" s="137"/>
      <c r="CG359" s="67"/>
      <c r="CH359" s="67"/>
      <c r="CI359" s="67"/>
      <c r="CJ359" s="67"/>
      <c r="CK359" s="6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</row>
    <row r="360" spans="59:143" ht="18.75" x14ac:dyDescent="0.25">
      <c r="BG360" s="137"/>
      <c r="BH360" s="137"/>
      <c r="BI360" s="137"/>
      <c r="BJ360" s="137"/>
      <c r="BK360" s="137"/>
      <c r="BL360" s="85"/>
      <c r="BM360" s="85">
        <v>41</v>
      </c>
      <c r="BN360" s="340"/>
      <c r="BO360" s="340"/>
      <c r="BP360" s="340"/>
      <c r="BQ360" s="340"/>
      <c r="BR360" s="340"/>
      <c r="BS360" s="340"/>
      <c r="BT360" s="340"/>
      <c r="BU360" s="340"/>
      <c r="BV360" s="278"/>
      <c r="BW360" s="279"/>
      <c r="BX360" s="383"/>
      <c r="BY360" s="137"/>
      <c r="BZ360" s="137"/>
      <c r="CA360" s="137"/>
      <c r="CB360" s="361" t="str">
        <f t="shared" si="6"/>
        <v/>
      </c>
      <c r="CC360" s="361" t="str">
        <f t="shared" si="7"/>
        <v/>
      </c>
      <c r="CD360" s="137"/>
      <c r="CE360" s="137"/>
      <c r="CF360" s="137"/>
      <c r="CG360" s="67"/>
      <c r="CH360" s="67"/>
      <c r="CI360" s="67"/>
      <c r="CJ360" s="67"/>
      <c r="CK360" s="6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</row>
    <row r="361" spans="59:143" ht="18.75" x14ac:dyDescent="0.25">
      <c r="BG361" s="137"/>
      <c r="BH361" s="137"/>
      <c r="BI361" s="137"/>
      <c r="BJ361" s="137"/>
      <c r="BK361" s="137"/>
      <c r="BL361" s="85"/>
      <c r="BM361" s="85">
        <v>42</v>
      </c>
      <c r="BN361" s="340"/>
      <c r="BO361" s="340"/>
      <c r="BP361" s="340"/>
      <c r="BQ361" s="340"/>
      <c r="BR361" s="340"/>
      <c r="BS361" s="340"/>
      <c r="BT361" s="340"/>
      <c r="BU361" s="340"/>
      <c r="BV361" s="278"/>
      <c r="BW361" s="279"/>
      <c r="BX361" s="383"/>
      <c r="BY361" s="137"/>
      <c r="BZ361" s="137"/>
      <c r="CA361" s="137"/>
      <c r="CB361" s="361" t="str">
        <f t="shared" si="6"/>
        <v/>
      </c>
      <c r="CC361" s="361" t="str">
        <f t="shared" si="7"/>
        <v/>
      </c>
      <c r="CD361" s="137"/>
      <c r="CE361" s="137"/>
      <c r="CF361" s="137"/>
      <c r="CG361" s="67"/>
      <c r="CH361" s="67"/>
      <c r="CI361" s="67"/>
      <c r="CJ361" s="67"/>
      <c r="CK361" s="6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</row>
    <row r="362" spans="59:143" ht="18.75" x14ac:dyDescent="0.25">
      <c r="BG362" s="137"/>
      <c r="BH362" s="137"/>
      <c r="BI362" s="137"/>
      <c r="BJ362" s="137"/>
      <c r="BK362" s="137"/>
      <c r="BL362" s="85"/>
      <c r="BM362" s="85">
        <v>43</v>
      </c>
      <c r="BN362" s="340"/>
      <c r="BO362" s="340"/>
      <c r="BP362" s="340"/>
      <c r="BQ362" s="340"/>
      <c r="BR362" s="340"/>
      <c r="BS362" s="340"/>
      <c r="BT362" s="340"/>
      <c r="BU362" s="340"/>
      <c r="BV362" s="278"/>
      <c r="BW362" s="279"/>
      <c r="BX362" s="383"/>
      <c r="BY362" s="137"/>
      <c r="BZ362" s="137"/>
      <c r="CA362" s="137"/>
      <c r="CB362" s="361" t="str">
        <f t="shared" si="6"/>
        <v/>
      </c>
      <c r="CC362" s="361" t="str">
        <f t="shared" si="7"/>
        <v/>
      </c>
      <c r="CD362" s="137"/>
      <c r="CE362" s="137"/>
      <c r="CF362" s="137"/>
      <c r="CG362" s="67"/>
      <c r="CH362" s="67"/>
      <c r="CI362" s="67"/>
      <c r="CJ362" s="67"/>
      <c r="CK362" s="67"/>
      <c r="CL362" s="137"/>
      <c r="CM362" s="137"/>
      <c r="CN362" s="137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3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</row>
    <row r="363" spans="59:143" ht="18.75" x14ac:dyDescent="0.25">
      <c r="BG363" s="137"/>
      <c r="BH363" s="137"/>
      <c r="BI363" s="137"/>
      <c r="BJ363" s="137"/>
      <c r="BK363" s="137"/>
      <c r="BL363" s="85"/>
      <c r="BM363" s="85">
        <v>44</v>
      </c>
      <c r="BN363" s="340"/>
      <c r="BO363" s="340"/>
      <c r="BP363" s="340"/>
      <c r="BQ363" s="340"/>
      <c r="BR363" s="340"/>
      <c r="BS363" s="340"/>
      <c r="BT363" s="340"/>
      <c r="BU363" s="340"/>
      <c r="BV363" s="278"/>
      <c r="BW363" s="279"/>
      <c r="BX363" s="383"/>
      <c r="BY363" s="137"/>
      <c r="BZ363" s="137"/>
      <c r="CA363" s="137"/>
      <c r="CB363" s="361" t="str">
        <f t="shared" si="6"/>
        <v/>
      </c>
      <c r="CC363" s="361" t="str">
        <f t="shared" si="7"/>
        <v/>
      </c>
      <c r="CD363" s="137"/>
      <c r="CE363" s="137"/>
      <c r="CF363" s="137"/>
      <c r="CG363" s="67"/>
      <c r="CH363" s="67"/>
      <c r="CI363" s="67"/>
      <c r="CJ363" s="67"/>
      <c r="CK363" s="6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</row>
    <row r="364" spans="59:143" ht="18.75" x14ac:dyDescent="0.25">
      <c r="BG364" s="137"/>
      <c r="BH364" s="137"/>
      <c r="BI364" s="137"/>
      <c r="BJ364" s="137"/>
      <c r="BK364" s="137"/>
      <c r="BL364" s="85"/>
      <c r="BM364" s="85">
        <v>45</v>
      </c>
      <c r="BN364" s="340"/>
      <c r="BO364" s="340"/>
      <c r="BP364" s="340"/>
      <c r="BQ364" s="340"/>
      <c r="BR364" s="340"/>
      <c r="BS364" s="340"/>
      <c r="BT364" s="340"/>
      <c r="BU364" s="340"/>
      <c r="BV364" s="278"/>
      <c r="BW364" s="279"/>
      <c r="BX364" s="383"/>
      <c r="BY364" s="137"/>
      <c r="BZ364" s="137"/>
      <c r="CA364" s="137"/>
      <c r="CB364" s="361" t="str">
        <f t="shared" si="6"/>
        <v/>
      </c>
      <c r="CC364" s="361" t="str">
        <f t="shared" si="7"/>
        <v/>
      </c>
      <c r="CD364" s="137"/>
      <c r="CE364" s="137"/>
      <c r="CF364" s="137"/>
      <c r="CG364" s="67"/>
      <c r="CH364" s="67"/>
      <c r="CI364" s="67"/>
      <c r="CJ364" s="67"/>
      <c r="CK364" s="67"/>
      <c r="CL364" s="137"/>
      <c r="CM364" s="137"/>
      <c r="CN364" s="137"/>
      <c r="CO364" s="137"/>
      <c r="CP364" s="137"/>
      <c r="CQ364" s="137"/>
      <c r="CR364" s="137"/>
      <c r="CS364" s="137"/>
      <c r="CT364" s="137"/>
      <c r="CU364" s="137"/>
      <c r="CV364" s="137"/>
      <c r="CW364" s="137"/>
      <c r="CX364" s="13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</row>
    <row r="365" spans="59:143" ht="18.75" x14ac:dyDescent="0.25">
      <c r="BG365" s="137"/>
      <c r="BH365" s="137"/>
      <c r="BI365" s="137"/>
      <c r="BJ365" s="137"/>
      <c r="BK365" s="137"/>
      <c r="BL365" s="85"/>
      <c r="BM365" s="85">
        <v>46</v>
      </c>
      <c r="BN365" s="340"/>
      <c r="BO365" s="340"/>
      <c r="BP365" s="340"/>
      <c r="BQ365" s="340"/>
      <c r="BR365" s="340"/>
      <c r="BS365" s="340"/>
      <c r="BT365" s="340"/>
      <c r="BU365" s="340"/>
      <c r="BV365" s="278"/>
      <c r="BW365" s="279"/>
      <c r="BX365" s="383"/>
      <c r="BY365" s="137"/>
      <c r="BZ365" s="137"/>
      <c r="CA365" s="137"/>
      <c r="CB365" s="361" t="str">
        <f t="shared" si="6"/>
        <v/>
      </c>
      <c r="CC365" s="361" t="str">
        <f t="shared" si="7"/>
        <v/>
      </c>
      <c r="CD365" s="137"/>
      <c r="CE365" s="137"/>
      <c r="CF365" s="137"/>
      <c r="CG365" s="67"/>
      <c r="CH365" s="67"/>
      <c r="CI365" s="67"/>
      <c r="CJ365" s="67"/>
      <c r="CK365" s="67"/>
      <c r="CL365" s="137"/>
      <c r="CM365" s="137"/>
      <c r="CN365" s="137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3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</row>
    <row r="366" spans="59:143" ht="18.75" x14ac:dyDescent="0.25">
      <c r="BG366" s="137"/>
      <c r="BH366" s="137"/>
      <c r="BI366" s="137"/>
      <c r="BJ366" s="137"/>
      <c r="BK366" s="137"/>
      <c r="BL366" s="85"/>
      <c r="BM366" s="85">
        <v>47</v>
      </c>
      <c r="BN366" s="340"/>
      <c r="BO366" s="340"/>
      <c r="BP366" s="340"/>
      <c r="BQ366" s="340"/>
      <c r="BR366" s="340"/>
      <c r="BS366" s="340"/>
      <c r="BT366" s="340"/>
      <c r="BU366" s="340"/>
      <c r="BV366" s="278"/>
      <c r="BW366" s="279"/>
      <c r="BX366" s="383"/>
      <c r="BY366" s="137"/>
      <c r="BZ366" s="137"/>
      <c r="CA366" s="137"/>
      <c r="CB366" s="361" t="str">
        <f t="shared" si="6"/>
        <v/>
      </c>
      <c r="CC366" s="361" t="str">
        <f t="shared" si="7"/>
        <v/>
      </c>
      <c r="CD366" s="137"/>
      <c r="CE366" s="137"/>
      <c r="CF366" s="137"/>
      <c r="CG366" s="67"/>
      <c r="CH366" s="67"/>
      <c r="CI366" s="67"/>
      <c r="CJ366" s="67"/>
      <c r="CK366" s="6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</row>
    <row r="367" spans="59:143" ht="18.75" x14ac:dyDescent="0.25">
      <c r="BG367" s="137"/>
      <c r="BH367" s="137"/>
      <c r="BI367" s="137"/>
      <c r="BJ367" s="137"/>
      <c r="BK367" s="137"/>
      <c r="BL367" s="85"/>
      <c r="BM367" s="85">
        <v>48</v>
      </c>
      <c r="BN367" s="340"/>
      <c r="BO367" s="340"/>
      <c r="BP367" s="340"/>
      <c r="BQ367" s="340"/>
      <c r="BR367" s="340"/>
      <c r="BS367" s="340"/>
      <c r="BT367" s="340"/>
      <c r="BU367" s="340"/>
      <c r="BV367" s="278"/>
      <c r="BW367" s="279"/>
      <c r="BX367" s="383"/>
      <c r="BY367" s="137"/>
      <c r="BZ367" s="137"/>
      <c r="CA367" s="137"/>
      <c r="CB367" s="361" t="str">
        <f t="shared" si="6"/>
        <v/>
      </c>
      <c r="CC367" s="361" t="str">
        <f t="shared" si="7"/>
        <v/>
      </c>
      <c r="CD367" s="137"/>
      <c r="CE367" s="137"/>
      <c r="CF367" s="137"/>
      <c r="CG367" s="67"/>
      <c r="CH367" s="67"/>
      <c r="CI367" s="67"/>
      <c r="CJ367" s="67"/>
      <c r="CK367" s="6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</row>
    <row r="368" spans="59:143" ht="18.75" x14ac:dyDescent="0.25">
      <c r="BG368" s="137"/>
      <c r="BH368" s="137"/>
      <c r="BI368" s="137"/>
      <c r="BJ368" s="137"/>
      <c r="BK368" s="137"/>
      <c r="BL368" s="85"/>
      <c r="BM368" s="85">
        <v>49</v>
      </c>
      <c r="BN368" s="340"/>
      <c r="BO368" s="340"/>
      <c r="BP368" s="340"/>
      <c r="BQ368" s="340"/>
      <c r="BR368" s="340"/>
      <c r="BS368" s="340"/>
      <c r="BT368" s="340"/>
      <c r="BU368" s="340"/>
      <c r="BV368" s="278"/>
      <c r="BW368" s="279"/>
      <c r="BX368" s="383"/>
      <c r="BY368" s="137"/>
      <c r="BZ368" s="137"/>
      <c r="CA368" s="137"/>
      <c r="CB368" s="361" t="str">
        <f t="shared" si="6"/>
        <v/>
      </c>
      <c r="CC368" s="361" t="str">
        <f t="shared" si="7"/>
        <v/>
      </c>
      <c r="CD368" s="137"/>
      <c r="CE368" s="137"/>
      <c r="CF368" s="137"/>
      <c r="CG368" s="67"/>
      <c r="CH368" s="67"/>
      <c r="CI368" s="67"/>
      <c r="CJ368" s="67"/>
      <c r="CK368" s="6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</row>
    <row r="369" spans="59:143" ht="18.75" x14ac:dyDescent="0.25">
      <c r="BG369" s="137"/>
      <c r="BH369" s="137"/>
      <c r="BI369" s="137"/>
      <c r="BJ369" s="137"/>
      <c r="BK369" s="137"/>
      <c r="BL369" s="85"/>
      <c r="BM369" s="85">
        <v>50</v>
      </c>
      <c r="BN369" s="340"/>
      <c r="BO369" s="340"/>
      <c r="BP369" s="340"/>
      <c r="BQ369" s="340"/>
      <c r="BR369" s="340"/>
      <c r="BS369" s="340"/>
      <c r="BT369" s="340"/>
      <c r="BU369" s="340"/>
      <c r="BV369" s="278"/>
      <c r="BW369" s="279"/>
      <c r="BX369" s="383"/>
      <c r="BY369" s="137"/>
      <c r="BZ369" s="137"/>
      <c r="CA369" s="137"/>
      <c r="CB369" s="361" t="str">
        <f t="shared" si="6"/>
        <v/>
      </c>
      <c r="CC369" s="361" t="str">
        <f t="shared" si="7"/>
        <v/>
      </c>
      <c r="CD369" s="137"/>
      <c r="CE369" s="137"/>
      <c r="CF369" s="137"/>
      <c r="CG369" s="67"/>
      <c r="CH369" s="67"/>
      <c r="CI369" s="67"/>
      <c r="CJ369" s="67"/>
      <c r="CK369" s="6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</row>
    <row r="370" spans="59:143" ht="18.75" x14ac:dyDescent="0.25">
      <c r="BG370" s="137"/>
      <c r="BH370" s="137"/>
      <c r="BI370" s="137"/>
      <c r="BJ370" s="137"/>
      <c r="BK370" s="137"/>
      <c r="BL370" s="85"/>
      <c r="BM370" s="85">
        <v>51</v>
      </c>
      <c r="BN370" s="340"/>
      <c r="BO370" s="340"/>
      <c r="BP370" s="340"/>
      <c r="BQ370" s="340"/>
      <c r="BR370" s="340"/>
      <c r="BS370" s="340"/>
      <c r="BT370" s="340"/>
      <c r="BU370" s="340"/>
      <c r="BV370" s="278"/>
      <c r="BW370" s="279"/>
      <c r="BX370" s="383"/>
      <c r="BY370" s="137"/>
      <c r="BZ370" s="137"/>
      <c r="CA370" s="137"/>
      <c r="CB370" s="361" t="str">
        <f t="shared" si="6"/>
        <v/>
      </c>
      <c r="CC370" s="361" t="str">
        <f t="shared" si="7"/>
        <v/>
      </c>
      <c r="CD370" s="137"/>
      <c r="CE370" s="137"/>
      <c r="CF370" s="137"/>
      <c r="CG370" s="67"/>
      <c r="CH370" s="67"/>
      <c r="CI370" s="67"/>
      <c r="CJ370" s="67"/>
      <c r="CK370" s="6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</row>
    <row r="371" spans="59:143" ht="18.75" x14ac:dyDescent="0.25">
      <c r="BG371" s="137"/>
      <c r="BH371" s="137"/>
      <c r="BI371" s="137"/>
      <c r="BJ371" s="137"/>
      <c r="BK371" s="137"/>
      <c r="BL371" s="85"/>
      <c r="BM371" s="85">
        <v>52</v>
      </c>
      <c r="BN371" s="340"/>
      <c r="BO371" s="340"/>
      <c r="BP371" s="340"/>
      <c r="BQ371" s="340"/>
      <c r="BR371" s="340"/>
      <c r="BS371" s="340"/>
      <c r="BT371" s="340"/>
      <c r="BU371" s="340"/>
      <c r="BV371" s="278"/>
      <c r="BW371" s="279"/>
      <c r="BX371" s="383"/>
      <c r="BY371" s="137"/>
      <c r="BZ371" s="137"/>
      <c r="CA371" s="137"/>
      <c r="CB371" s="361" t="str">
        <f t="shared" si="6"/>
        <v/>
      </c>
      <c r="CC371" s="361" t="str">
        <f t="shared" si="7"/>
        <v/>
      </c>
      <c r="CD371" s="137"/>
      <c r="CE371" s="137"/>
      <c r="CF371" s="137"/>
      <c r="CG371" s="67"/>
      <c r="CH371" s="67"/>
      <c r="CI371" s="67"/>
      <c r="CJ371" s="67"/>
      <c r="CK371" s="6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</row>
    <row r="372" spans="59:143" ht="18.75" x14ac:dyDescent="0.25">
      <c r="BG372" s="137"/>
      <c r="BH372" s="137"/>
      <c r="BI372" s="137"/>
      <c r="BJ372" s="137"/>
      <c r="BK372" s="137"/>
      <c r="BL372" s="85"/>
      <c r="BM372" s="85">
        <v>53</v>
      </c>
      <c r="BN372" s="340"/>
      <c r="BO372" s="340"/>
      <c r="BP372" s="340"/>
      <c r="BQ372" s="340"/>
      <c r="BR372" s="340"/>
      <c r="BS372" s="340"/>
      <c r="BT372" s="340"/>
      <c r="BU372" s="340"/>
      <c r="BV372" s="278"/>
      <c r="BW372" s="279"/>
      <c r="BX372" s="383"/>
      <c r="BY372" s="137"/>
      <c r="BZ372" s="137"/>
      <c r="CA372" s="137"/>
      <c r="CB372" s="361" t="str">
        <f t="shared" si="6"/>
        <v/>
      </c>
      <c r="CC372" s="361" t="str">
        <f t="shared" si="7"/>
        <v/>
      </c>
      <c r="CD372" s="137"/>
      <c r="CE372" s="137"/>
      <c r="CF372" s="137"/>
      <c r="CG372" s="67"/>
      <c r="CH372" s="67"/>
      <c r="CI372" s="67"/>
      <c r="CJ372" s="67"/>
      <c r="CK372" s="6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</row>
    <row r="373" spans="59:143" ht="18.75" x14ac:dyDescent="0.25">
      <c r="BG373" s="137"/>
      <c r="BH373" s="137"/>
      <c r="BI373" s="137"/>
      <c r="BJ373" s="137"/>
      <c r="BK373" s="137"/>
      <c r="BL373" s="85"/>
      <c r="BM373" s="85">
        <v>54</v>
      </c>
      <c r="BN373" s="340"/>
      <c r="BO373" s="340"/>
      <c r="BP373" s="340"/>
      <c r="BQ373" s="340"/>
      <c r="BR373" s="340"/>
      <c r="BS373" s="340"/>
      <c r="BT373" s="340"/>
      <c r="BU373" s="340"/>
      <c r="BV373" s="278"/>
      <c r="BW373" s="279"/>
      <c r="BX373" s="383"/>
      <c r="BY373" s="137"/>
      <c r="BZ373" s="137"/>
      <c r="CA373" s="137"/>
      <c r="CB373" s="361" t="str">
        <f t="shared" si="6"/>
        <v/>
      </c>
      <c r="CC373" s="361" t="str">
        <f t="shared" si="7"/>
        <v/>
      </c>
      <c r="CD373" s="137"/>
      <c r="CE373" s="137"/>
      <c r="CF373" s="137"/>
      <c r="CG373" s="67"/>
      <c r="CH373" s="67"/>
      <c r="CI373" s="67"/>
      <c r="CJ373" s="67"/>
      <c r="CK373" s="6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</row>
    <row r="374" spans="59:143" ht="18.75" x14ac:dyDescent="0.25">
      <c r="BG374" s="137"/>
      <c r="BH374" s="137"/>
      <c r="BI374" s="137"/>
      <c r="BJ374" s="137"/>
      <c r="BK374" s="137"/>
      <c r="BL374" s="85"/>
      <c r="BM374" s="85">
        <v>55</v>
      </c>
      <c r="BN374" s="340"/>
      <c r="BO374" s="340"/>
      <c r="BP374" s="340"/>
      <c r="BQ374" s="340"/>
      <c r="BR374" s="340"/>
      <c r="BS374" s="340"/>
      <c r="BT374" s="340"/>
      <c r="BU374" s="340"/>
      <c r="BV374" s="278"/>
      <c r="BW374" s="279"/>
      <c r="BX374" s="383"/>
      <c r="BY374" s="137"/>
      <c r="BZ374" s="137"/>
      <c r="CA374" s="137"/>
      <c r="CB374" s="361" t="str">
        <f t="shared" si="6"/>
        <v/>
      </c>
      <c r="CC374" s="361" t="str">
        <f t="shared" si="7"/>
        <v/>
      </c>
      <c r="CD374" s="137"/>
      <c r="CE374" s="137"/>
      <c r="CF374" s="137"/>
      <c r="CG374" s="67"/>
      <c r="CH374" s="67"/>
      <c r="CI374" s="67"/>
      <c r="CJ374" s="67"/>
      <c r="CK374" s="6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</row>
    <row r="375" spans="59:143" ht="18.75" x14ac:dyDescent="0.25">
      <c r="BG375" s="137"/>
      <c r="BH375" s="137"/>
      <c r="BI375" s="137"/>
      <c r="BJ375" s="137"/>
      <c r="BK375" s="137"/>
      <c r="BL375" s="85"/>
      <c r="BM375" s="85">
        <v>56</v>
      </c>
      <c r="BN375" s="340"/>
      <c r="BO375" s="340"/>
      <c r="BP375" s="340"/>
      <c r="BQ375" s="340"/>
      <c r="BR375" s="340"/>
      <c r="BS375" s="340"/>
      <c r="BT375" s="340"/>
      <c r="BU375" s="340"/>
      <c r="BV375" s="278"/>
      <c r="BW375" s="279"/>
      <c r="BX375" s="383"/>
      <c r="BY375" s="137"/>
      <c r="BZ375" s="137"/>
      <c r="CA375" s="137"/>
      <c r="CB375" s="361" t="str">
        <f t="shared" si="6"/>
        <v/>
      </c>
      <c r="CC375" s="361" t="str">
        <f t="shared" si="7"/>
        <v/>
      </c>
      <c r="CD375" s="137"/>
      <c r="CE375" s="137"/>
      <c r="CF375" s="137"/>
      <c r="CG375" s="67"/>
      <c r="CH375" s="67"/>
      <c r="CI375" s="67"/>
      <c r="CJ375" s="67"/>
      <c r="CK375" s="6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</row>
    <row r="376" spans="59:143" ht="18.75" x14ac:dyDescent="0.25">
      <c r="BG376" s="137"/>
      <c r="BH376" s="137"/>
      <c r="BI376" s="137"/>
      <c r="BJ376" s="137"/>
      <c r="BK376" s="137"/>
      <c r="BL376" s="85"/>
      <c r="BM376" s="85">
        <v>57</v>
      </c>
      <c r="BN376" s="340"/>
      <c r="BO376" s="340"/>
      <c r="BP376" s="340"/>
      <c r="BQ376" s="340"/>
      <c r="BR376" s="340"/>
      <c r="BS376" s="340"/>
      <c r="BT376" s="340"/>
      <c r="BU376" s="340"/>
      <c r="BV376" s="278"/>
      <c r="BW376" s="279"/>
      <c r="BX376" s="383"/>
      <c r="BY376" s="137"/>
      <c r="BZ376" s="137"/>
      <c r="CA376" s="137"/>
      <c r="CB376" s="361" t="str">
        <f t="shared" si="6"/>
        <v/>
      </c>
      <c r="CC376" s="361" t="str">
        <f t="shared" si="7"/>
        <v/>
      </c>
      <c r="CD376" s="137"/>
      <c r="CE376" s="137"/>
      <c r="CF376" s="137"/>
      <c r="CG376" s="67"/>
      <c r="CH376" s="67"/>
      <c r="CI376" s="67"/>
      <c r="CJ376" s="67"/>
      <c r="CK376" s="6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</row>
    <row r="377" spans="59:143" ht="18.75" x14ac:dyDescent="0.25">
      <c r="BG377" s="137"/>
      <c r="BH377" s="137"/>
      <c r="BI377" s="137"/>
      <c r="BJ377" s="137"/>
      <c r="BK377" s="137"/>
      <c r="BL377" s="85"/>
      <c r="BM377" s="85">
        <v>58</v>
      </c>
      <c r="BN377" s="340"/>
      <c r="BO377" s="340"/>
      <c r="BP377" s="340"/>
      <c r="BQ377" s="340"/>
      <c r="BR377" s="340"/>
      <c r="BS377" s="340"/>
      <c r="BT377" s="340"/>
      <c r="BU377" s="340"/>
      <c r="BV377" s="278"/>
      <c r="BW377" s="279"/>
      <c r="BX377" s="383"/>
      <c r="BY377" s="137"/>
      <c r="BZ377" s="137"/>
      <c r="CA377" s="137"/>
      <c r="CB377" s="361" t="str">
        <f t="shared" si="6"/>
        <v/>
      </c>
      <c r="CC377" s="361" t="str">
        <f t="shared" si="7"/>
        <v/>
      </c>
      <c r="CD377" s="137"/>
      <c r="CE377" s="137"/>
      <c r="CF377" s="137"/>
      <c r="CG377" s="67"/>
      <c r="CH377" s="67"/>
      <c r="CI377" s="67"/>
      <c r="CJ377" s="67"/>
      <c r="CK377" s="6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</row>
    <row r="378" spans="59:143" ht="18.75" x14ac:dyDescent="0.25">
      <c r="BG378" s="137"/>
      <c r="BH378" s="137"/>
      <c r="BI378" s="137"/>
      <c r="BJ378" s="137"/>
      <c r="BK378" s="137"/>
      <c r="BL378" s="85"/>
      <c r="BM378" s="85">
        <v>59</v>
      </c>
      <c r="BN378" s="340"/>
      <c r="BO378" s="340"/>
      <c r="BP378" s="340"/>
      <c r="BQ378" s="340"/>
      <c r="BR378" s="340"/>
      <c r="BS378" s="340"/>
      <c r="BT378" s="340"/>
      <c r="BU378" s="340"/>
      <c r="BV378" s="278"/>
      <c r="BW378" s="279"/>
      <c r="BX378" s="383"/>
      <c r="BY378" s="137"/>
      <c r="BZ378" s="137"/>
      <c r="CA378" s="137"/>
      <c r="CB378" s="361" t="str">
        <f t="shared" si="6"/>
        <v/>
      </c>
      <c r="CC378" s="361" t="str">
        <f t="shared" si="7"/>
        <v/>
      </c>
      <c r="CD378" s="137"/>
      <c r="CE378" s="137"/>
      <c r="CF378" s="137"/>
      <c r="CG378" s="67"/>
      <c r="CH378" s="67"/>
      <c r="CI378" s="67"/>
      <c r="CJ378" s="67"/>
      <c r="CK378" s="6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</row>
    <row r="379" spans="59:143" ht="18.75" x14ac:dyDescent="0.25">
      <c r="BG379" s="137"/>
      <c r="BH379" s="137"/>
      <c r="BI379" s="137"/>
      <c r="BJ379" s="137"/>
      <c r="BK379" s="137"/>
      <c r="BL379" s="85"/>
      <c r="BM379" s="85">
        <v>60</v>
      </c>
      <c r="BN379" s="340"/>
      <c r="BO379" s="340"/>
      <c r="BP379" s="340"/>
      <c r="BQ379" s="340"/>
      <c r="BR379" s="340"/>
      <c r="BS379" s="340"/>
      <c r="BT379" s="340"/>
      <c r="BU379" s="340"/>
      <c r="BV379" s="278"/>
      <c r="BW379" s="279"/>
      <c r="BX379" s="383"/>
      <c r="BY379" s="137"/>
      <c r="BZ379" s="137"/>
      <c r="CA379" s="137"/>
      <c r="CB379" s="361" t="str">
        <f t="shared" si="6"/>
        <v/>
      </c>
      <c r="CC379" s="361" t="str">
        <f t="shared" si="7"/>
        <v/>
      </c>
      <c r="CD379" s="137"/>
      <c r="CE379" s="137"/>
      <c r="CF379" s="137"/>
      <c r="CG379" s="67"/>
      <c r="CH379" s="67"/>
      <c r="CI379" s="67"/>
      <c r="CJ379" s="67"/>
      <c r="CK379" s="6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</row>
    <row r="380" spans="59:143" ht="18.75" x14ac:dyDescent="0.25">
      <c r="BG380" s="137"/>
      <c r="BH380" s="137"/>
      <c r="BI380" s="137"/>
      <c r="BJ380" s="137"/>
      <c r="BK380" s="137"/>
      <c r="BL380" s="85"/>
      <c r="BM380" s="85">
        <v>61</v>
      </c>
      <c r="BN380" s="340"/>
      <c r="BO380" s="340"/>
      <c r="BP380" s="340"/>
      <c r="BQ380" s="340"/>
      <c r="BR380" s="340"/>
      <c r="BS380" s="340"/>
      <c r="BT380" s="340"/>
      <c r="BU380" s="340"/>
      <c r="BV380" s="278"/>
      <c r="BW380" s="279"/>
      <c r="BX380" s="383"/>
      <c r="BY380" s="137"/>
      <c r="BZ380" s="137"/>
      <c r="CA380" s="137"/>
      <c r="CB380" s="361" t="str">
        <f t="shared" si="6"/>
        <v/>
      </c>
      <c r="CC380" s="361" t="str">
        <f t="shared" si="7"/>
        <v/>
      </c>
      <c r="CD380" s="137"/>
      <c r="CE380" s="137"/>
      <c r="CF380" s="137"/>
      <c r="CG380" s="67"/>
      <c r="CH380" s="67"/>
      <c r="CI380" s="67"/>
      <c r="CJ380" s="67"/>
      <c r="CK380" s="6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</row>
    <row r="381" spans="59:143" ht="18.75" x14ac:dyDescent="0.25">
      <c r="BG381" s="137"/>
      <c r="BH381" s="137"/>
      <c r="BI381" s="137"/>
      <c r="BJ381" s="137"/>
      <c r="BK381" s="137"/>
      <c r="BL381" s="85"/>
      <c r="BM381" s="85">
        <v>62</v>
      </c>
      <c r="BN381" s="340"/>
      <c r="BO381" s="340"/>
      <c r="BP381" s="340"/>
      <c r="BQ381" s="340"/>
      <c r="BR381" s="340"/>
      <c r="BS381" s="340"/>
      <c r="BT381" s="340"/>
      <c r="BU381" s="340"/>
      <c r="BV381" s="278"/>
      <c r="BW381" s="279"/>
      <c r="BX381" s="383"/>
      <c r="BY381" s="137"/>
      <c r="BZ381" s="137"/>
      <c r="CA381" s="137"/>
      <c r="CB381" s="361" t="str">
        <f t="shared" si="6"/>
        <v/>
      </c>
      <c r="CC381" s="361" t="str">
        <f t="shared" si="7"/>
        <v/>
      </c>
      <c r="CD381" s="137"/>
      <c r="CE381" s="137"/>
      <c r="CF381" s="137"/>
      <c r="CG381" s="67"/>
      <c r="CH381" s="67"/>
      <c r="CI381" s="67"/>
      <c r="CJ381" s="67"/>
      <c r="CK381" s="6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</row>
    <row r="382" spans="59:143" ht="18.75" x14ac:dyDescent="0.25">
      <c r="BG382" s="137"/>
      <c r="BH382" s="137"/>
      <c r="BI382" s="137"/>
      <c r="BJ382" s="137"/>
      <c r="BK382" s="137"/>
      <c r="BL382" s="85"/>
      <c r="BM382" s="85">
        <v>63</v>
      </c>
      <c r="BN382" s="340"/>
      <c r="BO382" s="340"/>
      <c r="BP382" s="340"/>
      <c r="BQ382" s="340"/>
      <c r="BR382" s="340"/>
      <c r="BS382" s="340"/>
      <c r="BT382" s="340"/>
      <c r="BU382" s="340"/>
      <c r="BV382" s="278"/>
      <c r="BW382" s="279"/>
      <c r="BX382" s="383"/>
      <c r="BY382" s="137"/>
      <c r="BZ382" s="137"/>
      <c r="CA382" s="137"/>
      <c r="CB382" s="361" t="str">
        <f t="shared" si="6"/>
        <v/>
      </c>
      <c r="CC382" s="361" t="str">
        <f t="shared" si="7"/>
        <v/>
      </c>
      <c r="CD382" s="137"/>
      <c r="CE382" s="137"/>
      <c r="CF382" s="137"/>
      <c r="CG382" s="67"/>
      <c r="CH382" s="67"/>
      <c r="CI382" s="67"/>
      <c r="CJ382" s="67"/>
      <c r="CK382" s="6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</row>
    <row r="383" spans="59:143" ht="18.75" x14ac:dyDescent="0.25">
      <c r="BG383" s="137"/>
      <c r="BH383" s="137"/>
      <c r="BI383" s="137"/>
      <c r="BJ383" s="137"/>
      <c r="BK383" s="137"/>
      <c r="BL383" s="85"/>
      <c r="BM383" s="85">
        <v>64</v>
      </c>
      <c r="BN383" s="340"/>
      <c r="BO383" s="340"/>
      <c r="BP383" s="340"/>
      <c r="BQ383" s="340"/>
      <c r="BR383" s="340"/>
      <c r="BS383" s="340"/>
      <c r="BT383" s="340"/>
      <c r="BU383" s="340"/>
      <c r="BV383" s="278"/>
      <c r="BW383" s="279"/>
      <c r="BX383" s="383"/>
      <c r="BY383" s="137"/>
      <c r="BZ383" s="137"/>
      <c r="CA383" s="137"/>
      <c r="CB383" s="361" t="str">
        <f t="shared" si="6"/>
        <v/>
      </c>
      <c r="CC383" s="361" t="str">
        <f t="shared" si="7"/>
        <v/>
      </c>
      <c r="CD383" s="137"/>
      <c r="CE383" s="137"/>
      <c r="CF383" s="137"/>
      <c r="CG383" s="67"/>
      <c r="CH383" s="67"/>
      <c r="CI383" s="67"/>
      <c r="CJ383" s="67"/>
      <c r="CK383" s="6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</row>
    <row r="384" spans="59:143" ht="18.75" x14ac:dyDescent="0.25">
      <c r="BG384" s="137"/>
      <c r="BH384" s="137"/>
      <c r="BI384" s="137"/>
      <c r="BJ384" s="137"/>
      <c r="BK384" s="137"/>
      <c r="BL384" s="85"/>
      <c r="BM384" s="85">
        <v>65</v>
      </c>
      <c r="BN384" s="340"/>
      <c r="BO384" s="340"/>
      <c r="BP384" s="340"/>
      <c r="BQ384" s="340"/>
      <c r="BR384" s="340"/>
      <c r="BS384" s="340"/>
      <c r="BT384" s="340"/>
      <c r="BU384" s="340"/>
      <c r="BV384" s="278"/>
      <c r="BW384" s="279"/>
      <c r="BX384" s="383"/>
      <c r="BY384" s="137"/>
      <c r="BZ384" s="137"/>
      <c r="CA384" s="137"/>
      <c r="CB384" s="361" t="str">
        <f t="shared" si="6"/>
        <v/>
      </c>
      <c r="CC384" s="361" t="str">
        <f t="shared" si="7"/>
        <v/>
      </c>
      <c r="CD384" s="137"/>
      <c r="CE384" s="137"/>
      <c r="CF384" s="137"/>
      <c r="CG384" s="67"/>
      <c r="CH384" s="67"/>
      <c r="CI384" s="67"/>
      <c r="CJ384" s="67"/>
      <c r="CK384" s="6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</row>
    <row r="385" spans="59:143" ht="18.75" x14ac:dyDescent="0.25">
      <c r="BG385" s="137"/>
      <c r="BH385" s="137"/>
      <c r="BI385" s="137"/>
      <c r="BJ385" s="137"/>
      <c r="BK385" s="137"/>
      <c r="BL385" s="85"/>
      <c r="BM385" s="85">
        <v>66</v>
      </c>
      <c r="BN385" s="340"/>
      <c r="BO385" s="340"/>
      <c r="BP385" s="340"/>
      <c r="BQ385" s="340"/>
      <c r="BR385" s="340"/>
      <c r="BS385" s="340"/>
      <c r="BT385" s="340"/>
      <c r="BU385" s="340"/>
      <c r="BV385" s="278"/>
      <c r="BW385" s="279"/>
      <c r="BX385" s="383"/>
      <c r="BY385" s="137"/>
      <c r="BZ385" s="137"/>
      <c r="CA385" s="137"/>
      <c r="CB385" s="361" t="str">
        <f t="shared" si="6"/>
        <v/>
      </c>
      <c r="CC385" s="361" t="str">
        <f t="shared" si="7"/>
        <v/>
      </c>
      <c r="CD385" s="137"/>
      <c r="CE385" s="137"/>
      <c r="CF385" s="137"/>
      <c r="CG385" s="67"/>
      <c r="CH385" s="67"/>
      <c r="CI385" s="67"/>
      <c r="CJ385" s="67"/>
      <c r="CK385" s="6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</row>
    <row r="386" spans="59:143" ht="18.75" x14ac:dyDescent="0.25">
      <c r="BG386" s="137"/>
      <c r="BH386" s="137"/>
      <c r="BI386" s="137"/>
      <c r="BJ386" s="137"/>
      <c r="BK386" s="137"/>
      <c r="BL386" s="85"/>
      <c r="BM386" s="85">
        <v>67</v>
      </c>
      <c r="BN386" s="340"/>
      <c r="BO386" s="340"/>
      <c r="BP386" s="340"/>
      <c r="BQ386" s="340"/>
      <c r="BR386" s="340"/>
      <c r="BS386" s="340"/>
      <c r="BT386" s="340"/>
      <c r="BU386" s="340"/>
      <c r="BV386" s="278"/>
      <c r="BW386" s="279"/>
      <c r="BX386" s="383"/>
      <c r="BY386" s="137"/>
      <c r="BZ386" s="137"/>
      <c r="CA386" s="137"/>
      <c r="CB386" s="361" t="str">
        <f t="shared" ref="CB386:CB449" si="8">IF(BW386="","",BW386)</f>
        <v/>
      </c>
      <c r="CC386" s="361" t="str">
        <f t="shared" ref="CC386:CC449" si="9">IF(BV386="","",BV386)</f>
        <v/>
      </c>
      <c r="CD386" s="137"/>
      <c r="CE386" s="137"/>
      <c r="CF386" s="137"/>
      <c r="CG386" s="67"/>
      <c r="CH386" s="67"/>
      <c r="CI386" s="67"/>
      <c r="CJ386" s="67"/>
      <c r="CK386" s="6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</row>
    <row r="387" spans="59:143" ht="18.75" x14ac:dyDescent="0.25">
      <c r="BG387" s="137"/>
      <c r="BH387" s="137"/>
      <c r="BI387" s="137"/>
      <c r="BJ387" s="137"/>
      <c r="BK387" s="137"/>
      <c r="BL387" s="85"/>
      <c r="BM387" s="85">
        <v>68</v>
      </c>
      <c r="BN387" s="340"/>
      <c r="BO387" s="340"/>
      <c r="BP387" s="340"/>
      <c r="BQ387" s="340"/>
      <c r="BR387" s="340"/>
      <c r="BS387" s="340"/>
      <c r="BT387" s="340"/>
      <c r="BU387" s="340"/>
      <c r="BV387" s="278"/>
      <c r="BW387" s="279"/>
      <c r="BX387" s="383"/>
      <c r="BY387" s="137"/>
      <c r="BZ387" s="137"/>
      <c r="CA387" s="137"/>
      <c r="CB387" s="361" t="str">
        <f t="shared" si="8"/>
        <v/>
      </c>
      <c r="CC387" s="361" t="str">
        <f t="shared" si="9"/>
        <v/>
      </c>
      <c r="CD387" s="137"/>
      <c r="CE387" s="137"/>
      <c r="CF387" s="137"/>
      <c r="CG387" s="67"/>
      <c r="CH387" s="67"/>
      <c r="CI387" s="67"/>
      <c r="CJ387" s="67"/>
      <c r="CK387" s="6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</row>
    <row r="388" spans="59:143" ht="18.75" x14ac:dyDescent="0.25">
      <c r="BG388" s="137"/>
      <c r="BH388" s="137"/>
      <c r="BI388" s="137"/>
      <c r="BJ388" s="137"/>
      <c r="BK388" s="137"/>
      <c r="BL388" s="85"/>
      <c r="BM388" s="85">
        <v>69</v>
      </c>
      <c r="BN388" s="340"/>
      <c r="BO388" s="340"/>
      <c r="BP388" s="340"/>
      <c r="BQ388" s="340"/>
      <c r="BR388" s="340"/>
      <c r="BS388" s="340"/>
      <c r="BT388" s="340"/>
      <c r="BU388" s="340"/>
      <c r="BV388" s="278"/>
      <c r="BW388" s="279"/>
      <c r="BX388" s="383"/>
      <c r="BY388" s="137"/>
      <c r="BZ388" s="137"/>
      <c r="CA388" s="137"/>
      <c r="CB388" s="361" t="str">
        <f t="shared" si="8"/>
        <v/>
      </c>
      <c r="CC388" s="361" t="str">
        <f t="shared" si="9"/>
        <v/>
      </c>
      <c r="CD388" s="137"/>
      <c r="CE388" s="137"/>
      <c r="CF388" s="137"/>
      <c r="CG388" s="67"/>
      <c r="CH388" s="67"/>
      <c r="CI388" s="67"/>
      <c r="CJ388" s="67"/>
      <c r="CK388" s="6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</row>
    <row r="389" spans="59:143" ht="18.75" x14ac:dyDescent="0.25">
      <c r="BG389" s="137"/>
      <c r="BH389" s="137"/>
      <c r="BI389" s="137"/>
      <c r="BJ389" s="137"/>
      <c r="BK389" s="137"/>
      <c r="BL389" s="85"/>
      <c r="BM389" s="85">
        <v>70</v>
      </c>
      <c r="BN389" s="340"/>
      <c r="BO389" s="340"/>
      <c r="BP389" s="340"/>
      <c r="BQ389" s="340"/>
      <c r="BR389" s="340"/>
      <c r="BS389" s="340"/>
      <c r="BT389" s="340"/>
      <c r="BU389" s="340"/>
      <c r="BV389" s="278"/>
      <c r="BW389" s="279"/>
      <c r="BX389" s="383"/>
      <c r="BY389" s="137"/>
      <c r="BZ389" s="137"/>
      <c r="CA389" s="137"/>
      <c r="CB389" s="361" t="str">
        <f t="shared" si="8"/>
        <v/>
      </c>
      <c r="CC389" s="361" t="str">
        <f t="shared" si="9"/>
        <v/>
      </c>
      <c r="CD389" s="137"/>
      <c r="CE389" s="137"/>
      <c r="CF389" s="137"/>
      <c r="CG389" s="67"/>
      <c r="CH389" s="67"/>
      <c r="CI389" s="67"/>
      <c r="CJ389" s="67"/>
      <c r="CK389" s="6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</row>
    <row r="390" spans="59:143" ht="18.75" x14ac:dyDescent="0.25">
      <c r="BG390" s="137"/>
      <c r="BH390" s="137"/>
      <c r="BI390" s="137"/>
      <c r="BJ390" s="137"/>
      <c r="BK390" s="137"/>
      <c r="BL390" s="85"/>
      <c r="BM390" s="85">
        <v>71</v>
      </c>
      <c r="BN390" s="340"/>
      <c r="BO390" s="340"/>
      <c r="BP390" s="340"/>
      <c r="BQ390" s="340"/>
      <c r="BR390" s="340"/>
      <c r="BS390" s="340"/>
      <c r="BT390" s="340"/>
      <c r="BU390" s="340"/>
      <c r="BV390" s="278"/>
      <c r="BW390" s="279"/>
      <c r="BX390" s="383"/>
      <c r="BY390" s="137"/>
      <c r="BZ390" s="137"/>
      <c r="CA390" s="137"/>
      <c r="CB390" s="361" t="str">
        <f t="shared" si="8"/>
        <v/>
      </c>
      <c r="CC390" s="361" t="str">
        <f t="shared" si="9"/>
        <v/>
      </c>
      <c r="CD390" s="137"/>
      <c r="CE390" s="137"/>
      <c r="CF390" s="137"/>
      <c r="CG390" s="67"/>
      <c r="CH390" s="67"/>
      <c r="CI390" s="67"/>
      <c r="CJ390" s="67"/>
      <c r="CK390" s="6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</row>
    <row r="391" spans="59:143" ht="18.75" x14ac:dyDescent="0.25">
      <c r="BG391" s="137"/>
      <c r="BH391" s="137"/>
      <c r="BI391" s="137"/>
      <c r="BJ391" s="137"/>
      <c r="BK391" s="137"/>
      <c r="BL391" s="85"/>
      <c r="BM391" s="85">
        <v>72</v>
      </c>
      <c r="BN391" s="340"/>
      <c r="BO391" s="340"/>
      <c r="BP391" s="340"/>
      <c r="BQ391" s="340"/>
      <c r="BR391" s="340"/>
      <c r="BS391" s="340"/>
      <c r="BT391" s="340"/>
      <c r="BU391" s="340"/>
      <c r="BV391" s="278"/>
      <c r="BW391" s="279"/>
      <c r="BX391" s="383"/>
      <c r="BY391" s="137"/>
      <c r="BZ391" s="137"/>
      <c r="CA391" s="137"/>
      <c r="CB391" s="361" t="str">
        <f t="shared" si="8"/>
        <v/>
      </c>
      <c r="CC391" s="361" t="str">
        <f t="shared" si="9"/>
        <v/>
      </c>
      <c r="CD391" s="137"/>
      <c r="CE391" s="137"/>
      <c r="CF391" s="137"/>
      <c r="CG391" s="67"/>
      <c r="CH391" s="67"/>
      <c r="CI391" s="67"/>
      <c r="CJ391" s="67"/>
      <c r="CK391" s="6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</row>
    <row r="392" spans="59:143" ht="18.75" x14ac:dyDescent="0.25">
      <c r="BG392" s="137"/>
      <c r="BH392" s="137"/>
      <c r="BI392" s="137"/>
      <c r="BJ392" s="137"/>
      <c r="BK392" s="137"/>
      <c r="BL392" s="85"/>
      <c r="BM392" s="85">
        <v>73</v>
      </c>
      <c r="BN392" s="340"/>
      <c r="BO392" s="340"/>
      <c r="BP392" s="340"/>
      <c r="BQ392" s="340"/>
      <c r="BR392" s="340"/>
      <c r="BS392" s="340"/>
      <c r="BT392" s="340"/>
      <c r="BU392" s="340"/>
      <c r="BV392" s="278"/>
      <c r="BW392" s="279"/>
      <c r="BX392" s="383"/>
      <c r="BY392" s="137"/>
      <c r="BZ392" s="137"/>
      <c r="CA392" s="137"/>
      <c r="CB392" s="361" t="str">
        <f t="shared" si="8"/>
        <v/>
      </c>
      <c r="CC392" s="361" t="str">
        <f t="shared" si="9"/>
        <v/>
      </c>
      <c r="CD392" s="137"/>
      <c r="CE392" s="137"/>
      <c r="CF392" s="137"/>
      <c r="CG392" s="67"/>
      <c r="CH392" s="67"/>
      <c r="CI392" s="67"/>
      <c r="CJ392" s="67"/>
      <c r="CK392" s="6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</row>
    <row r="393" spans="59:143" ht="18.75" x14ac:dyDescent="0.25">
      <c r="BG393" s="137"/>
      <c r="BH393" s="137"/>
      <c r="BI393" s="137"/>
      <c r="BJ393" s="137"/>
      <c r="BK393" s="137"/>
      <c r="BL393" s="85"/>
      <c r="BM393" s="85">
        <v>74</v>
      </c>
      <c r="BN393" s="340"/>
      <c r="BO393" s="340"/>
      <c r="BP393" s="340"/>
      <c r="BQ393" s="340"/>
      <c r="BR393" s="340"/>
      <c r="BS393" s="340"/>
      <c r="BT393" s="340"/>
      <c r="BU393" s="340"/>
      <c r="BV393" s="278"/>
      <c r="BW393" s="279"/>
      <c r="BX393" s="383"/>
      <c r="BY393" s="137"/>
      <c r="BZ393" s="137"/>
      <c r="CA393" s="137"/>
      <c r="CB393" s="361" t="str">
        <f t="shared" si="8"/>
        <v/>
      </c>
      <c r="CC393" s="361" t="str">
        <f t="shared" si="9"/>
        <v/>
      </c>
      <c r="CD393" s="137"/>
      <c r="CE393" s="137"/>
      <c r="CF393" s="137"/>
      <c r="CG393" s="67"/>
      <c r="CH393" s="67"/>
      <c r="CI393" s="67"/>
      <c r="CJ393" s="67"/>
      <c r="CK393" s="6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</row>
    <row r="394" spans="59:143" ht="18.75" x14ac:dyDescent="0.25">
      <c r="BG394" s="137"/>
      <c r="BH394" s="137"/>
      <c r="BI394" s="137"/>
      <c r="BJ394" s="137"/>
      <c r="BK394" s="137"/>
      <c r="BL394" s="85"/>
      <c r="BM394" s="85">
        <v>75</v>
      </c>
      <c r="BN394" s="340"/>
      <c r="BO394" s="340"/>
      <c r="BP394" s="340"/>
      <c r="BQ394" s="340"/>
      <c r="BR394" s="340"/>
      <c r="BS394" s="340"/>
      <c r="BT394" s="340"/>
      <c r="BU394" s="340"/>
      <c r="BV394" s="278"/>
      <c r="BW394" s="279"/>
      <c r="BX394" s="383"/>
      <c r="BY394" s="137"/>
      <c r="BZ394" s="137"/>
      <c r="CA394" s="137"/>
      <c r="CB394" s="361" t="str">
        <f t="shared" si="8"/>
        <v/>
      </c>
      <c r="CC394" s="361" t="str">
        <f t="shared" si="9"/>
        <v/>
      </c>
      <c r="CD394" s="137"/>
      <c r="CE394" s="137"/>
      <c r="CF394" s="137"/>
      <c r="CG394" s="67"/>
      <c r="CH394" s="67"/>
      <c r="CI394" s="67"/>
      <c r="CJ394" s="67"/>
      <c r="CK394" s="6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</row>
    <row r="395" spans="59:143" ht="18.75" x14ac:dyDescent="0.25">
      <c r="BG395" s="137"/>
      <c r="BH395" s="137"/>
      <c r="BI395" s="137"/>
      <c r="BJ395" s="137"/>
      <c r="BK395" s="137"/>
      <c r="BL395" s="85"/>
      <c r="BM395" s="85">
        <v>76</v>
      </c>
      <c r="BN395" s="340"/>
      <c r="BO395" s="340"/>
      <c r="BP395" s="340"/>
      <c r="BQ395" s="340"/>
      <c r="BR395" s="340"/>
      <c r="BS395" s="340"/>
      <c r="BT395" s="340"/>
      <c r="BU395" s="340"/>
      <c r="BV395" s="278"/>
      <c r="BW395" s="279"/>
      <c r="BX395" s="383"/>
      <c r="BY395" s="137"/>
      <c r="BZ395" s="137"/>
      <c r="CA395" s="137"/>
      <c r="CB395" s="361" t="str">
        <f t="shared" si="8"/>
        <v/>
      </c>
      <c r="CC395" s="361" t="str">
        <f t="shared" si="9"/>
        <v/>
      </c>
      <c r="CD395" s="137"/>
      <c r="CE395" s="137"/>
      <c r="CF395" s="137"/>
      <c r="CG395" s="67"/>
      <c r="CH395" s="67"/>
      <c r="CI395" s="67"/>
      <c r="CJ395" s="67"/>
      <c r="CK395" s="6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</row>
    <row r="396" spans="59:143" ht="18.75" x14ac:dyDescent="0.25">
      <c r="BG396" s="137"/>
      <c r="BH396" s="137"/>
      <c r="BI396" s="137"/>
      <c r="BJ396" s="137"/>
      <c r="BK396" s="137"/>
      <c r="BL396" s="85"/>
      <c r="BM396" s="85">
        <v>77</v>
      </c>
      <c r="BN396" s="340"/>
      <c r="BO396" s="340"/>
      <c r="BP396" s="340"/>
      <c r="BQ396" s="340"/>
      <c r="BR396" s="340"/>
      <c r="BS396" s="340"/>
      <c r="BT396" s="340"/>
      <c r="BU396" s="340"/>
      <c r="BV396" s="278"/>
      <c r="BW396" s="279"/>
      <c r="BX396" s="383"/>
      <c r="BY396" s="137"/>
      <c r="BZ396" s="137"/>
      <c r="CA396" s="137"/>
      <c r="CB396" s="361" t="str">
        <f t="shared" si="8"/>
        <v/>
      </c>
      <c r="CC396" s="361" t="str">
        <f t="shared" si="9"/>
        <v/>
      </c>
      <c r="CD396" s="137"/>
      <c r="CE396" s="137"/>
      <c r="CF396" s="137"/>
      <c r="CG396" s="67"/>
      <c r="CH396" s="67"/>
      <c r="CI396" s="67"/>
      <c r="CJ396" s="67"/>
      <c r="CK396" s="6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</row>
    <row r="397" spans="59:143" ht="18.75" x14ac:dyDescent="0.25">
      <c r="BG397" s="137"/>
      <c r="BH397" s="137"/>
      <c r="BI397" s="137"/>
      <c r="BJ397" s="137"/>
      <c r="BK397" s="137"/>
      <c r="BL397" s="85"/>
      <c r="BM397" s="85">
        <v>78</v>
      </c>
      <c r="BN397" s="340"/>
      <c r="BO397" s="340"/>
      <c r="BP397" s="340"/>
      <c r="BQ397" s="340"/>
      <c r="BR397" s="340"/>
      <c r="BS397" s="340"/>
      <c r="BT397" s="340"/>
      <c r="BU397" s="340"/>
      <c r="BV397" s="278"/>
      <c r="BW397" s="279"/>
      <c r="BX397" s="383"/>
      <c r="BY397" s="137"/>
      <c r="BZ397" s="137"/>
      <c r="CA397" s="137"/>
      <c r="CB397" s="361" t="str">
        <f t="shared" si="8"/>
        <v/>
      </c>
      <c r="CC397" s="361" t="str">
        <f t="shared" si="9"/>
        <v/>
      </c>
      <c r="CD397" s="137"/>
      <c r="CE397" s="137"/>
      <c r="CF397" s="137"/>
      <c r="CG397" s="67"/>
      <c r="CH397" s="67"/>
      <c r="CI397" s="67"/>
      <c r="CJ397" s="67"/>
      <c r="CK397" s="6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</row>
    <row r="398" spans="59:143" ht="18.75" x14ac:dyDescent="0.25">
      <c r="BG398" s="137"/>
      <c r="BH398" s="137"/>
      <c r="BI398" s="137"/>
      <c r="BJ398" s="137"/>
      <c r="BK398" s="137"/>
      <c r="BL398" s="85"/>
      <c r="BM398" s="85">
        <v>79</v>
      </c>
      <c r="BN398" s="340"/>
      <c r="BO398" s="340"/>
      <c r="BP398" s="340"/>
      <c r="BQ398" s="340"/>
      <c r="BR398" s="340"/>
      <c r="BS398" s="340"/>
      <c r="BT398" s="340"/>
      <c r="BU398" s="340"/>
      <c r="BV398" s="278"/>
      <c r="BW398" s="279"/>
      <c r="BX398" s="383"/>
      <c r="BY398" s="137"/>
      <c r="BZ398" s="137"/>
      <c r="CA398" s="137"/>
      <c r="CB398" s="361" t="str">
        <f t="shared" si="8"/>
        <v/>
      </c>
      <c r="CC398" s="361" t="str">
        <f t="shared" si="9"/>
        <v/>
      </c>
      <c r="CD398" s="137"/>
      <c r="CE398" s="137"/>
      <c r="CF398" s="137"/>
      <c r="CG398" s="67"/>
      <c r="CH398" s="67"/>
      <c r="CI398" s="67"/>
      <c r="CJ398" s="67"/>
      <c r="CK398" s="6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</row>
    <row r="399" spans="59:143" ht="18.75" x14ac:dyDescent="0.25">
      <c r="BG399" s="137"/>
      <c r="BH399" s="137"/>
      <c r="BI399" s="137"/>
      <c r="BJ399" s="137"/>
      <c r="BK399" s="137"/>
      <c r="BL399" s="85"/>
      <c r="BM399" s="85">
        <v>80</v>
      </c>
      <c r="BN399" s="340"/>
      <c r="BO399" s="340"/>
      <c r="BP399" s="340"/>
      <c r="BQ399" s="340"/>
      <c r="BR399" s="340"/>
      <c r="BS399" s="340"/>
      <c r="BT399" s="340"/>
      <c r="BU399" s="340"/>
      <c r="BV399" s="278"/>
      <c r="BW399" s="279"/>
      <c r="BX399" s="383"/>
      <c r="BY399" s="137"/>
      <c r="BZ399" s="137"/>
      <c r="CA399" s="137"/>
      <c r="CB399" s="361" t="str">
        <f t="shared" si="8"/>
        <v/>
      </c>
      <c r="CC399" s="361" t="str">
        <f t="shared" si="9"/>
        <v/>
      </c>
      <c r="CD399" s="137"/>
      <c r="CE399" s="137"/>
      <c r="CF399" s="137"/>
      <c r="CG399" s="67"/>
      <c r="CH399" s="67"/>
      <c r="CI399" s="67"/>
      <c r="CJ399" s="67"/>
      <c r="CK399" s="6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</row>
    <row r="400" spans="59:143" ht="18.75" x14ac:dyDescent="0.25">
      <c r="BG400" s="137"/>
      <c r="BH400" s="137"/>
      <c r="BI400" s="137"/>
      <c r="BJ400" s="137"/>
      <c r="BK400" s="137"/>
      <c r="BL400" s="85"/>
      <c r="BM400" s="85">
        <v>81</v>
      </c>
      <c r="BN400" s="340"/>
      <c r="BO400" s="340"/>
      <c r="BP400" s="340"/>
      <c r="BQ400" s="340"/>
      <c r="BR400" s="340"/>
      <c r="BS400" s="340"/>
      <c r="BT400" s="340"/>
      <c r="BU400" s="340"/>
      <c r="BV400" s="278"/>
      <c r="BW400" s="279"/>
      <c r="BX400" s="383"/>
      <c r="BY400" s="137"/>
      <c r="BZ400" s="137"/>
      <c r="CA400" s="137"/>
      <c r="CB400" s="361" t="str">
        <f t="shared" si="8"/>
        <v/>
      </c>
      <c r="CC400" s="361" t="str">
        <f t="shared" si="9"/>
        <v/>
      </c>
      <c r="CD400" s="137"/>
      <c r="CE400" s="137"/>
      <c r="CF400" s="137"/>
      <c r="CG400" s="67"/>
      <c r="CH400" s="67"/>
      <c r="CI400" s="67"/>
      <c r="CJ400" s="67"/>
      <c r="CK400" s="6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</row>
    <row r="401" spans="59:143" ht="18.75" x14ac:dyDescent="0.25">
      <c r="BG401" s="137"/>
      <c r="BH401" s="137"/>
      <c r="BI401" s="137"/>
      <c r="BJ401" s="137"/>
      <c r="BK401" s="137"/>
      <c r="BL401" s="85"/>
      <c r="BM401" s="85">
        <v>82</v>
      </c>
      <c r="BN401" s="340"/>
      <c r="BO401" s="340"/>
      <c r="BP401" s="340"/>
      <c r="BQ401" s="340"/>
      <c r="BR401" s="340"/>
      <c r="BS401" s="340"/>
      <c r="BT401" s="340"/>
      <c r="BU401" s="340"/>
      <c r="BV401" s="278"/>
      <c r="BW401" s="279"/>
      <c r="BX401" s="383"/>
      <c r="BY401" s="137"/>
      <c r="BZ401" s="137"/>
      <c r="CA401" s="137"/>
      <c r="CB401" s="361" t="str">
        <f t="shared" si="8"/>
        <v/>
      </c>
      <c r="CC401" s="361" t="str">
        <f t="shared" si="9"/>
        <v/>
      </c>
      <c r="CD401" s="137"/>
      <c r="CE401" s="137"/>
      <c r="CF401" s="137"/>
      <c r="CG401" s="67"/>
      <c r="CH401" s="67"/>
      <c r="CI401" s="67"/>
      <c r="CJ401" s="67"/>
      <c r="CK401" s="6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</row>
    <row r="402" spans="59:143" ht="18.75" x14ac:dyDescent="0.25">
      <c r="BG402" s="137"/>
      <c r="BH402" s="137"/>
      <c r="BI402" s="137"/>
      <c r="BJ402" s="137"/>
      <c r="BK402" s="137"/>
      <c r="BL402" s="85"/>
      <c r="BM402" s="85">
        <v>83</v>
      </c>
      <c r="BN402" s="340"/>
      <c r="BO402" s="340"/>
      <c r="BP402" s="340"/>
      <c r="BQ402" s="340"/>
      <c r="BR402" s="340"/>
      <c r="BS402" s="340"/>
      <c r="BT402" s="340"/>
      <c r="BU402" s="340"/>
      <c r="BV402" s="278"/>
      <c r="BW402" s="279"/>
      <c r="BX402" s="383"/>
      <c r="BY402" s="137"/>
      <c r="BZ402" s="137"/>
      <c r="CA402" s="137"/>
      <c r="CB402" s="361" t="str">
        <f t="shared" si="8"/>
        <v/>
      </c>
      <c r="CC402" s="361" t="str">
        <f t="shared" si="9"/>
        <v/>
      </c>
      <c r="CD402" s="137"/>
      <c r="CE402" s="137"/>
      <c r="CF402" s="137"/>
      <c r="CG402" s="67"/>
      <c r="CH402" s="67"/>
      <c r="CI402" s="67"/>
      <c r="CJ402" s="67"/>
      <c r="CK402" s="6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</row>
    <row r="403" spans="59:143" ht="18.75" x14ac:dyDescent="0.25">
      <c r="BG403" s="137"/>
      <c r="BH403" s="137"/>
      <c r="BI403" s="137"/>
      <c r="BJ403" s="137"/>
      <c r="BK403" s="137"/>
      <c r="BL403" s="85"/>
      <c r="BM403" s="85">
        <v>84</v>
      </c>
      <c r="BN403" s="340"/>
      <c r="BO403" s="340"/>
      <c r="BP403" s="340"/>
      <c r="BQ403" s="340"/>
      <c r="BR403" s="340"/>
      <c r="BS403" s="340"/>
      <c r="BT403" s="340"/>
      <c r="BU403" s="340"/>
      <c r="BV403" s="278"/>
      <c r="BW403" s="279"/>
      <c r="BX403" s="383"/>
      <c r="BY403" s="137"/>
      <c r="BZ403" s="137"/>
      <c r="CA403" s="137"/>
      <c r="CB403" s="361" t="str">
        <f t="shared" si="8"/>
        <v/>
      </c>
      <c r="CC403" s="361" t="str">
        <f t="shared" si="9"/>
        <v/>
      </c>
      <c r="CD403" s="137"/>
      <c r="CE403" s="137"/>
      <c r="CF403" s="137"/>
      <c r="CG403" s="67"/>
      <c r="CH403" s="67"/>
      <c r="CI403" s="67"/>
      <c r="CJ403" s="67"/>
      <c r="CK403" s="6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</row>
    <row r="404" spans="59:143" ht="18.75" x14ac:dyDescent="0.25">
      <c r="BG404" s="137"/>
      <c r="BH404" s="137"/>
      <c r="BI404" s="137"/>
      <c r="BJ404" s="137"/>
      <c r="BK404" s="137"/>
      <c r="BL404" s="85"/>
      <c r="BM404" s="85">
        <v>85</v>
      </c>
      <c r="BN404" s="340"/>
      <c r="BO404" s="340"/>
      <c r="BP404" s="340"/>
      <c r="BQ404" s="340"/>
      <c r="BR404" s="340"/>
      <c r="BS404" s="340"/>
      <c r="BT404" s="340"/>
      <c r="BU404" s="340"/>
      <c r="BV404" s="278"/>
      <c r="BW404" s="279"/>
      <c r="BX404" s="383"/>
      <c r="BY404" s="137"/>
      <c r="BZ404" s="137"/>
      <c r="CA404" s="137"/>
      <c r="CB404" s="361" t="str">
        <f t="shared" si="8"/>
        <v/>
      </c>
      <c r="CC404" s="361" t="str">
        <f t="shared" si="9"/>
        <v/>
      </c>
      <c r="CD404" s="137"/>
      <c r="CE404" s="137"/>
      <c r="CF404" s="137"/>
      <c r="CG404" s="67"/>
      <c r="CH404" s="67"/>
      <c r="CI404" s="67"/>
      <c r="CJ404" s="67"/>
      <c r="CK404" s="6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</row>
    <row r="405" spans="59:143" ht="18.75" x14ac:dyDescent="0.25">
      <c r="BG405" s="137"/>
      <c r="BH405" s="137"/>
      <c r="BI405" s="137"/>
      <c r="BJ405" s="137"/>
      <c r="BK405" s="137"/>
      <c r="BL405" s="85"/>
      <c r="BM405" s="85">
        <v>86</v>
      </c>
      <c r="BN405" s="340"/>
      <c r="BO405" s="340"/>
      <c r="BP405" s="340"/>
      <c r="BQ405" s="340"/>
      <c r="BR405" s="340"/>
      <c r="BS405" s="340"/>
      <c r="BT405" s="340"/>
      <c r="BU405" s="340"/>
      <c r="BV405" s="278"/>
      <c r="BW405" s="279"/>
      <c r="BX405" s="383"/>
      <c r="BY405" s="137"/>
      <c r="BZ405" s="137"/>
      <c r="CA405" s="137"/>
      <c r="CB405" s="361" t="str">
        <f t="shared" si="8"/>
        <v/>
      </c>
      <c r="CC405" s="361" t="str">
        <f t="shared" si="9"/>
        <v/>
      </c>
      <c r="CD405" s="137"/>
      <c r="CE405" s="137"/>
      <c r="CF405" s="137"/>
      <c r="CG405" s="67"/>
      <c r="CH405" s="67"/>
      <c r="CI405" s="67"/>
      <c r="CJ405" s="67"/>
      <c r="CK405" s="6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</row>
    <row r="406" spans="59:143" ht="18.75" x14ac:dyDescent="0.25">
      <c r="BG406" s="137"/>
      <c r="BH406" s="137"/>
      <c r="BI406" s="137"/>
      <c r="BJ406" s="137"/>
      <c r="BK406" s="137"/>
      <c r="BL406" s="85"/>
      <c r="BM406" s="85">
        <v>87</v>
      </c>
      <c r="BN406" s="340"/>
      <c r="BO406" s="340"/>
      <c r="BP406" s="340"/>
      <c r="BQ406" s="340"/>
      <c r="BR406" s="340"/>
      <c r="BS406" s="340"/>
      <c r="BT406" s="340"/>
      <c r="BU406" s="340"/>
      <c r="BV406" s="278"/>
      <c r="BW406" s="279"/>
      <c r="BX406" s="383"/>
      <c r="BY406" s="137"/>
      <c r="BZ406" s="137"/>
      <c r="CA406" s="137"/>
      <c r="CB406" s="361" t="str">
        <f t="shared" si="8"/>
        <v/>
      </c>
      <c r="CC406" s="361" t="str">
        <f t="shared" si="9"/>
        <v/>
      </c>
      <c r="CD406" s="137"/>
      <c r="CE406" s="137"/>
      <c r="CF406" s="137"/>
      <c r="CG406" s="67"/>
      <c r="CH406" s="67"/>
      <c r="CI406" s="67"/>
      <c r="CJ406" s="67"/>
      <c r="CK406" s="6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</row>
    <row r="407" spans="59:143" ht="18.75" x14ac:dyDescent="0.25">
      <c r="BG407" s="137"/>
      <c r="BH407" s="137"/>
      <c r="BI407" s="137"/>
      <c r="BJ407" s="137"/>
      <c r="BK407" s="137"/>
      <c r="BL407" s="85"/>
      <c r="BM407" s="85">
        <v>88</v>
      </c>
      <c r="BN407" s="340"/>
      <c r="BO407" s="340"/>
      <c r="BP407" s="340"/>
      <c r="BQ407" s="340"/>
      <c r="BR407" s="340"/>
      <c r="BS407" s="340"/>
      <c r="BT407" s="340"/>
      <c r="BU407" s="340"/>
      <c r="BV407" s="278"/>
      <c r="BW407" s="279"/>
      <c r="BX407" s="383"/>
      <c r="BY407" s="137"/>
      <c r="BZ407" s="137"/>
      <c r="CA407" s="137"/>
      <c r="CB407" s="361" t="str">
        <f t="shared" si="8"/>
        <v/>
      </c>
      <c r="CC407" s="361" t="str">
        <f t="shared" si="9"/>
        <v/>
      </c>
      <c r="CD407" s="137"/>
      <c r="CE407" s="137"/>
      <c r="CF407" s="137"/>
      <c r="CG407" s="67"/>
      <c r="CH407" s="67"/>
      <c r="CI407" s="67"/>
      <c r="CJ407" s="67"/>
      <c r="CK407" s="6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</row>
    <row r="408" spans="59:143" ht="18.75" x14ac:dyDescent="0.25">
      <c r="BG408" s="137"/>
      <c r="BH408" s="137"/>
      <c r="BI408" s="137"/>
      <c r="BJ408" s="137"/>
      <c r="BK408" s="137"/>
      <c r="BL408" s="85"/>
      <c r="BM408" s="85">
        <v>89</v>
      </c>
      <c r="BN408" s="340"/>
      <c r="BO408" s="340"/>
      <c r="BP408" s="340"/>
      <c r="BQ408" s="340"/>
      <c r="BR408" s="340"/>
      <c r="BS408" s="340"/>
      <c r="BT408" s="340"/>
      <c r="BU408" s="340"/>
      <c r="BV408" s="278"/>
      <c r="BW408" s="279"/>
      <c r="BX408" s="383"/>
      <c r="BY408" s="137"/>
      <c r="BZ408" s="137"/>
      <c r="CA408" s="137"/>
      <c r="CB408" s="361" t="str">
        <f t="shared" si="8"/>
        <v/>
      </c>
      <c r="CC408" s="361" t="str">
        <f t="shared" si="9"/>
        <v/>
      </c>
      <c r="CD408" s="137"/>
      <c r="CE408" s="137"/>
      <c r="CF408" s="137"/>
      <c r="CG408" s="67"/>
      <c r="CH408" s="67"/>
      <c r="CI408" s="67"/>
      <c r="CJ408" s="67"/>
      <c r="CK408" s="6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</row>
    <row r="409" spans="59:143" ht="18.75" x14ac:dyDescent="0.25">
      <c r="BG409" s="137"/>
      <c r="BH409" s="137"/>
      <c r="BI409" s="137"/>
      <c r="BJ409" s="137"/>
      <c r="BK409" s="137"/>
      <c r="BL409" s="85"/>
      <c r="BM409" s="85">
        <v>90</v>
      </c>
      <c r="BN409" s="340"/>
      <c r="BO409" s="340"/>
      <c r="BP409" s="340"/>
      <c r="BQ409" s="340"/>
      <c r="BR409" s="340"/>
      <c r="BS409" s="340"/>
      <c r="BT409" s="340"/>
      <c r="BU409" s="340"/>
      <c r="BV409" s="278"/>
      <c r="BW409" s="279"/>
      <c r="BX409" s="383"/>
      <c r="BY409" s="137"/>
      <c r="BZ409" s="137"/>
      <c r="CA409" s="137"/>
      <c r="CB409" s="361" t="str">
        <f t="shared" si="8"/>
        <v/>
      </c>
      <c r="CC409" s="361" t="str">
        <f t="shared" si="9"/>
        <v/>
      </c>
      <c r="CD409" s="137"/>
      <c r="CE409" s="137"/>
      <c r="CF409" s="137"/>
      <c r="CG409" s="67"/>
      <c r="CH409" s="67"/>
      <c r="CI409" s="67"/>
      <c r="CJ409" s="67"/>
      <c r="CK409" s="6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</row>
    <row r="410" spans="59:143" ht="18.75" x14ac:dyDescent="0.25">
      <c r="BG410" s="137"/>
      <c r="BH410" s="137"/>
      <c r="BI410" s="137"/>
      <c r="BJ410" s="137"/>
      <c r="BK410" s="137"/>
      <c r="BL410" s="85"/>
      <c r="BM410" s="85">
        <v>91</v>
      </c>
      <c r="BN410" s="340"/>
      <c r="BO410" s="340"/>
      <c r="BP410" s="340"/>
      <c r="BQ410" s="340"/>
      <c r="BR410" s="340"/>
      <c r="BS410" s="340"/>
      <c r="BT410" s="340"/>
      <c r="BU410" s="340"/>
      <c r="BV410" s="278"/>
      <c r="BW410" s="279"/>
      <c r="BX410" s="383"/>
      <c r="BY410" s="137"/>
      <c r="BZ410" s="137"/>
      <c r="CA410" s="137"/>
      <c r="CB410" s="361" t="str">
        <f t="shared" si="8"/>
        <v/>
      </c>
      <c r="CC410" s="361" t="str">
        <f t="shared" si="9"/>
        <v/>
      </c>
      <c r="CD410" s="137"/>
      <c r="CE410" s="137"/>
      <c r="CF410" s="137"/>
      <c r="CG410" s="67"/>
      <c r="CH410" s="67"/>
      <c r="CI410" s="67"/>
      <c r="CJ410" s="67"/>
      <c r="CK410" s="6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</row>
    <row r="411" spans="59:143" ht="18.75" x14ac:dyDescent="0.25">
      <c r="BG411" s="137"/>
      <c r="BH411" s="137"/>
      <c r="BI411" s="137"/>
      <c r="BJ411" s="137"/>
      <c r="BK411" s="137"/>
      <c r="BL411" s="85"/>
      <c r="BM411" s="85">
        <v>92</v>
      </c>
      <c r="BN411" s="340"/>
      <c r="BO411" s="340"/>
      <c r="BP411" s="340"/>
      <c r="BQ411" s="340"/>
      <c r="BR411" s="340"/>
      <c r="BS411" s="340"/>
      <c r="BT411" s="340"/>
      <c r="BU411" s="340"/>
      <c r="BV411" s="278"/>
      <c r="BW411" s="279"/>
      <c r="BX411" s="383"/>
      <c r="BY411" s="137"/>
      <c r="BZ411" s="137"/>
      <c r="CA411" s="137"/>
      <c r="CB411" s="361" t="str">
        <f t="shared" si="8"/>
        <v/>
      </c>
      <c r="CC411" s="361" t="str">
        <f t="shared" si="9"/>
        <v/>
      </c>
      <c r="CD411" s="137"/>
      <c r="CE411" s="137"/>
      <c r="CF411" s="137"/>
      <c r="CG411" s="67"/>
      <c r="CH411" s="67"/>
      <c r="CI411" s="67"/>
      <c r="CJ411" s="67"/>
      <c r="CK411" s="6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</row>
    <row r="412" spans="59:143" ht="18.75" x14ac:dyDescent="0.25">
      <c r="BG412" s="137"/>
      <c r="BH412" s="137"/>
      <c r="BI412" s="137"/>
      <c r="BJ412" s="137"/>
      <c r="BK412" s="137"/>
      <c r="BL412" s="85"/>
      <c r="BM412" s="85">
        <v>93</v>
      </c>
      <c r="BN412" s="340"/>
      <c r="BO412" s="340"/>
      <c r="BP412" s="340"/>
      <c r="BQ412" s="340"/>
      <c r="BR412" s="340"/>
      <c r="BS412" s="340"/>
      <c r="BT412" s="340"/>
      <c r="BU412" s="340"/>
      <c r="BV412" s="278"/>
      <c r="BW412" s="279"/>
      <c r="BX412" s="383"/>
      <c r="BY412" s="137"/>
      <c r="BZ412" s="137"/>
      <c r="CA412" s="137"/>
      <c r="CB412" s="361" t="str">
        <f t="shared" si="8"/>
        <v/>
      </c>
      <c r="CC412" s="361" t="str">
        <f t="shared" si="9"/>
        <v/>
      </c>
      <c r="CD412" s="137"/>
      <c r="CE412" s="137"/>
      <c r="CF412" s="137"/>
      <c r="CG412" s="67"/>
      <c r="CH412" s="67"/>
      <c r="CI412" s="67"/>
      <c r="CJ412" s="67"/>
      <c r="CK412" s="6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</row>
    <row r="413" spans="59:143" ht="18.75" x14ac:dyDescent="0.25">
      <c r="BG413" s="137"/>
      <c r="BH413" s="137"/>
      <c r="BI413" s="137"/>
      <c r="BJ413" s="137"/>
      <c r="BK413" s="137"/>
      <c r="BL413" s="85"/>
      <c r="BM413" s="85">
        <v>94</v>
      </c>
      <c r="BN413" s="340"/>
      <c r="BO413" s="340"/>
      <c r="BP413" s="340"/>
      <c r="BQ413" s="340"/>
      <c r="BR413" s="340"/>
      <c r="BS413" s="340"/>
      <c r="BT413" s="340"/>
      <c r="BU413" s="340"/>
      <c r="BV413" s="278"/>
      <c r="BW413" s="279"/>
      <c r="BX413" s="383"/>
      <c r="BY413" s="137"/>
      <c r="BZ413" s="137"/>
      <c r="CA413" s="137"/>
      <c r="CB413" s="361" t="str">
        <f t="shared" si="8"/>
        <v/>
      </c>
      <c r="CC413" s="361" t="str">
        <f t="shared" si="9"/>
        <v/>
      </c>
      <c r="CD413" s="137"/>
      <c r="CE413" s="137"/>
      <c r="CF413" s="137"/>
      <c r="CG413" s="67"/>
      <c r="CH413" s="67"/>
      <c r="CI413" s="67"/>
      <c r="CJ413" s="67"/>
      <c r="CK413" s="6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</row>
    <row r="414" spans="59:143" ht="18.75" x14ac:dyDescent="0.25">
      <c r="BG414" s="137"/>
      <c r="BH414" s="137"/>
      <c r="BI414" s="137"/>
      <c r="BJ414" s="137"/>
      <c r="BK414" s="137"/>
      <c r="BL414" s="85"/>
      <c r="BM414" s="85">
        <v>95</v>
      </c>
      <c r="BN414" s="340"/>
      <c r="BO414" s="340"/>
      <c r="BP414" s="340"/>
      <c r="BQ414" s="340"/>
      <c r="BR414" s="340"/>
      <c r="BS414" s="340"/>
      <c r="BT414" s="340"/>
      <c r="BU414" s="340"/>
      <c r="BV414" s="278"/>
      <c r="BW414" s="279"/>
      <c r="BX414" s="383"/>
      <c r="BY414" s="137"/>
      <c r="BZ414" s="137"/>
      <c r="CA414" s="137"/>
      <c r="CB414" s="361" t="str">
        <f t="shared" si="8"/>
        <v/>
      </c>
      <c r="CC414" s="361" t="str">
        <f t="shared" si="9"/>
        <v/>
      </c>
      <c r="CD414" s="137"/>
      <c r="CE414" s="137"/>
      <c r="CF414" s="137"/>
      <c r="CG414" s="67"/>
      <c r="CH414" s="67"/>
      <c r="CI414" s="67"/>
      <c r="CJ414" s="67"/>
      <c r="CK414" s="6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</row>
    <row r="415" spans="59:143" ht="18.75" x14ac:dyDescent="0.25">
      <c r="BG415" s="137"/>
      <c r="BH415" s="137"/>
      <c r="BI415" s="137"/>
      <c r="BJ415" s="137"/>
      <c r="BK415" s="137"/>
      <c r="BL415" s="85"/>
      <c r="BM415" s="85">
        <v>96</v>
      </c>
      <c r="BN415" s="340"/>
      <c r="BO415" s="340"/>
      <c r="BP415" s="340"/>
      <c r="BQ415" s="340"/>
      <c r="BR415" s="340"/>
      <c r="BS415" s="340"/>
      <c r="BT415" s="340"/>
      <c r="BU415" s="340"/>
      <c r="BV415" s="278"/>
      <c r="BW415" s="279"/>
      <c r="BX415" s="383"/>
      <c r="BY415" s="137"/>
      <c r="BZ415" s="137"/>
      <c r="CA415" s="137"/>
      <c r="CB415" s="361" t="str">
        <f t="shared" si="8"/>
        <v/>
      </c>
      <c r="CC415" s="361" t="str">
        <f t="shared" si="9"/>
        <v/>
      </c>
      <c r="CD415" s="137"/>
      <c r="CE415" s="137"/>
      <c r="CF415" s="137"/>
      <c r="CG415" s="67"/>
      <c r="CH415" s="67"/>
      <c r="CI415" s="67"/>
      <c r="CJ415" s="67"/>
      <c r="CK415" s="6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</row>
    <row r="416" spans="59:143" ht="18.75" x14ac:dyDescent="0.25">
      <c r="BG416" s="137"/>
      <c r="BH416" s="137"/>
      <c r="BI416" s="137"/>
      <c r="BJ416" s="137"/>
      <c r="BK416" s="137"/>
      <c r="BL416" s="85"/>
      <c r="BM416" s="85">
        <v>97</v>
      </c>
      <c r="BN416" s="340"/>
      <c r="BO416" s="340"/>
      <c r="BP416" s="340"/>
      <c r="BQ416" s="340"/>
      <c r="BR416" s="340"/>
      <c r="BS416" s="340"/>
      <c r="BT416" s="340"/>
      <c r="BU416" s="340"/>
      <c r="BV416" s="278"/>
      <c r="BW416" s="279"/>
      <c r="BX416" s="383"/>
      <c r="BY416" s="137"/>
      <c r="BZ416" s="137"/>
      <c r="CA416" s="137"/>
      <c r="CB416" s="361" t="str">
        <f t="shared" si="8"/>
        <v/>
      </c>
      <c r="CC416" s="361" t="str">
        <f t="shared" si="9"/>
        <v/>
      </c>
      <c r="CD416" s="137"/>
      <c r="CE416" s="137"/>
      <c r="CF416" s="137"/>
      <c r="CG416" s="67"/>
      <c r="CH416" s="67"/>
      <c r="CI416" s="67"/>
      <c r="CJ416" s="67"/>
      <c r="CK416" s="6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</row>
    <row r="417" spans="59:143" ht="18.75" x14ac:dyDescent="0.25">
      <c r="BG417" s="137"/>
      <c r="BH417" s="137"/>
      <c r="BI417" s="137"/>
      <c r="BJ417" s="137"/>
      <c r="BK417" s="137"/>
      <c r="BL417" s="85"/>
      <c r="BM417" s="85">
        <v>98</v>
      </c>
      <c r="BN417" s="340"/>
      <c r="BO417" s="340"/>
      <c r="BP417" s="340"/>
      <c r="BQ417" s="340"/>
      <c r="BR417" s="340"/>
      <c r="BS417" s="340"/>
      <c r="BT417" s="340"/>
      <c r="BU417" s="340"/>
      <c r="BV417" s="278"/>
      <c r="BW417" s="279"/>
      <c r="BX417" s="383"/>
      <c r="BY417" s="137"/>
      <c r="BZ417" s="137"/>
      <c r="CA417" s="137"/>
      <c r="CB417" s="361" t="str">
        <f t="shared" si="8"/>
        <v/>
      </c>
      <c r="CC417" s="361" t="str">
        <f t="shared" si="9"/>
        <v/>
      </c>
      <c r="CD417" s="137"/>
      <c r="CE417" s="137"/>
      <c r="CF417" s="137"/>
      <c r="CG417" s="67"/>
      <c r="CH417" s="67"/>
      <c r="CI417" s="67"/>
      <c r="CJ417" s="67"/>
      <c r="CK417" s="6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</row>
    <row r="418" spans="59:143" ht="18.75" x14ac:dyDescent="0.25">
      <c r="BG418" s="137"/>
      <c r="BH418" s="137"/>
      <c r="BI418" s="137"/>
      <c r="BJ418" s="137"/>
      <c r="BK418" s="137"/>
      <c r="BL418" s="85"/>
      <c r="BM418" s="85">
        <v>99</v>
      </c>
      <c r="BN418" s="340"/>
      <c r="BO418" s="340"/>
      <c r="BP418" s="340"/>
      <c r="BQ418" s="340"/>
      <c r="BR418" s="340"/>
      <c r="BS418" s="340"/>
      <c r="BT418" s="340"/>
      <c r="BU418" s="340"/>
      <c r="BV418" s="278"/>
      <c r="BW418" s="279"/>
      <c r="BX418" s="383"/>
      <c r="BY418" s="137"/>
      <c r="BZ418" s="137"/>
      <c r="CA418" s="137"/>
      <c r="CB418" s="361" t="str">
        <f t="shared" si="8"/>
        <v/>
      </c>
      <c r="CC418" s="361" t="str">
        <f t="shared" si="9"/>
        <v/>
      </c>
      <c r="CD418" s="137"/>
      <c r="CE418" s="137"/>
      <c r="CF418" s="137"/>
      <c r="CG418" s="67"/>
      <c r="CH418" s="67"/>
      <c r="CI418" s="67"/>
      <c r="CJ418" s="67"/>
      <c r="CK418" s="6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</row>
    <row r="419" spans="59:143" ht="18.75" x14ac:dyDescent="0.25">
      <c r="BG419" s="137"/>
      <c r="BH419" s="137"/>
      <c r="BI419" s="137"/>
      <c r="BJ419" s="137"/>
      <c r="BK419" s="137"/>
      <c r="BL419" s="85"/>
      <c r="BM419" s="85">
        <v>100</v>
      </c>
      <c r="BN419" s="340"/>
      <c r="BO419" s="340"/>
      <c r="BP419" s="340"/>
      <c r="BQ419" s="340"/>
      <c r="BR419" s="340"/>
      <c r="BS419" s="340"/>
      <c r="BT419" s="340"/>
      <c r="BU419" s="340"/>
      <c r="BV419" s="278"/>
      <c r="BW419" s="279"/>
      <c r="BX419" s="383"/>
      <c r="BY419" s="137"/>
      <c r="BZ419" s="137"/>
      <c r="CA419" s="137"/>
      <c r="CB419" s="361" t="str">
        <f t="shared" si="8"/>
        <v/>
      </c>
      <c r="CC419" s="361" t="str">
        <f t="shared" si="9"/>
        <v/>
      </c>
      <c r="CD419" s="137"/>
      <c r="CE419" s="137"/>
      <c r="CF419" s="137"/>
      <c r="CG419" s="67"/>
      <c r="CH419" s="67"/>
      <c r="CI419" s="67"/>
      <c r="CJ419" s="67"/>
      <c r="CK419" s="6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</row>
    <row r="420" spans="59:143" ht="18.75" x14ac:dyDescent="0.25">
      <c r="BG420" s="137"/>
      <c r="BH420" s="137"/>
      <c r="BI420" s="137"/>
      <c r="BJ420" s="137"/>
      <c r="BK420" s="137"/>
      <c r="BL420" s="85"/>
      <c r="BM420" s="85">
        <v>101</v>
      </c>
      <c r="BN420" s="340"/>
      <c r="BO420" s="340"/>
      <c r="BP420" s="340"/>
      <c r="BQ420" s="340"/>
      <c r="BR420" s="340"/>
      <c r="BS420" s="340"/>
      <c r="BT420" s="340"/>
      <c r="BU420" s="340"/>
      <c r="BV420" s="278"/>
      <c r="BW420" s="279"/>
      <c r="BX420" s="383"/>
      <c r="BY420" s="137"/>
      <c r="BZ420" s="137"/>
      <c r="CA420" s="137"/>
      <c r="CB420" s="361" t="str">
        <f t="shared" si="8"/>
        <v/>
      </c>
      <c r="CC420" s="361" t="str">
        <f t="shared" si="9"/>
        <v/>
      </c>
      <c r="CD420" s="137"/>
      <c r="CE420" s="137"/>
      <c r="CF420" s="137"/>
      <c r="CG420" s="67"/>
      <c r="CH420" s="67"/>
      <c r="CI420" s="67"/>
      <c r="CJ420" s="67"/>
      <c r="CK420" s="6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</row>
    <row r="421" spans="59:143" ht="18.75" x14ac:dyDescent="0.25">
      <c r="BG421" s="137"/>
      <c r="BH421" s="137"/>
      <c r="BI421" s="137"/>
      <c r="BJ421" s="137"/>
      <c r="BK421" s="137"/>
      <c r="BL421" s="85"/>
      <c r="BM421" s="85">
        <v>102</v>
      </c>
      <c r="BN421" s="340"/>
      <c r="BO421" s="340"/>
      <c r="BP421" s="340"/>
      <c r="BQ421" s="340"/>
      <c r="BR421" s="340"/>
      <c r="BS421" s="340"/>
      <c r="BT421" s="340"/>
      <c r="BU421" s="340"/>
      <c r="BV421" s="278"/>
      <c r="BW421" s="279"/>
      <c r="BX421" s="383"/>
      <c r="BY421" s="137"/>
      <c r="BZ421" s="137"/>
      <c r="CA421" s="137"/>
      <c r="CB421" s="361" t="str">
        <f t="shared" si="8"/>
        <v/>
      </c>
      <c r="CC421" s="361" t="str">
        <f t="shared" si="9"/>
        <v/>
      </c>
      <c r="CD421" s="137"/>
      <c r="CE421" s="137"/>
      <c r="CF421" s="137"/>
      <c r="CG421" s="67"/>
      <c r="CH421" s="67"/>
      <c r="CI421" s="67"/>
      <c r="CJ421" s="67"/>
      <c r="CK421" s="6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</row>
    <row r="422" spans="59:143" ht="18.75" x14ac:dyDescent="0.25">
      <c r="BG422" s="137"/>
      <c r="BH422" s="137"/>
      <c r="BI422" s="137"/>
      <c r="BJ422" s="137"/>
      <c r="BK422" s="137"/>
      <c r="BL422" s="85"/>
      <c r="BM422" s="85">
        <v>103</v>
      </c>
      <c r="BN422" s="340"/>
      <c r="BO422" s="340"/>
      <c r="BP422" s="340"/>
      <c r="BQ422" s="340"/>
      <c r="BR422" s="340"/>
      <c r="BS422" s="340"/>
      <c r="BT422" s="340"/>
      <c r="BU422" s="340"/>
      <c r="BV422" s="278"/>
      <c r="BW422" s="279"/>
      <c r="BX422" s="383"/>
      <c r="BY422" s="137"/>
      <c r="BZ422" s="137"/>
      <c r="CA422" s="137"/>
      <c r="CB422" s="361" t="str">
        <f t="shared" si="8"/>
        <v/>
      </c>
      <c r="CC422" s="361" t="str">
        <f t="shared" si="9"/>
        <v/>
      </c>
      <c r="CD422" s="137"/>
      <c r="CE422" s="137"/>
      <c r="CF422" s="137"/>
      <c r="CG422" s="67"/>
      <c r="CH422" s="67"/>
      <c r="CI422" s="67"/>
      <c r="CJ422" s="67"/>
      <c r="CK422" s="6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</row>
    <row r="423" spans="59:143" ht="18.75" x14ac:dyDescent="0.25">
      <c r="BG423" s="137"/>
      <c r="BH423" s="137"/>
      <c r="BI423" s="137"/>
      <c r="BJ423" s="137"/>
      <c r="BK423" s="137"/>
      <c r="BL423" s="85"/>
      <c r="BM423" s="85">
        <v>104</v>
      </c>
      <c r="BN423" s="340"/>
      <c r="BO423" s="340"/>
      <c r="BP423" s="340"/>
      <c r="BQ423" s="340"/>
      <c r="BR423" s="340"/>
      <c r="BS423" s="340"/>
      <c r="BT423" s="340"/>
      <c r="BU423" s="340"/>
      <c r="BV423" s="278"/>
      <c r="BW423" s="279"/>
      <c r="BX423" s="383"/>
      <c r="BY423" s="137"/>
      <c r="BZ423" s="137"/>
      <c r="CA423" s="137"/>
      <c r="CB423" s="361" t="str">
        <f t="shared" si="8"/>
        <v/>
      </c>
      <c r="CC423" s="361" t="str">
        <f t="shared" si="9"/>
        <v/>
      </c>
      <c r="CD423" s="137"/>
      <c r="CE423" s="137"/>
      <c r="CF423" s="137"/>
      <c r="CG423" s="67"/>
      <c r="CH423" s="67"/>
      <c r="CI423" s="67"/>
      <c r="CJ423" s="67"/>
      <c r="CK423" s="6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</row>
    <row r="424" spans="59:143" ht="18.75" x14ac:dyDescent="0.25">
      <c r="BG424" s="137"/>
      <c r="BH424" s="137"/>
      <c r="BI424" s="137"/>
      <c r="BJ424" s="137"/>
      <c r="BK424" s="137"/>
      <c r="BL424" s="85"/>
      <c r="BM424" s="85">
        <v>105</v>
      </c>
      <c r="BN424" s="340"/>
      <c r="BO424" s="340"/>
      <c r="BP424" s="340"/>
      <c r="BQ424" s="340"/>
      <c r="BR424" s="340"/>
      <c r="BS424" s="340"/>
      <c r="BT424" s="340"/>
      <c r="BU424" s="340"/>
      <c r="BV424" s="278"/>
      <c r="BW424" s="279"/>
      <c r="BX424" s="383"/>
      <c r="BY424" s="137"/>
      <c r="BZ424" s="137"/>
      <c r="CA424" s="137"/>
      <c r="CB424" s="361" t="str">
        <f t="shared" si="8"/>
        <v/>
      </c>
      <c r="CC424" s="361" t="str">
        <f t="shared" si="9"/>
        <v/>
      </c>
      <c r="CD424" s="137"/>
      <c r="CE424" s="137"/>
      <c r="CF424" s="137"/>
      <c r="CG424" s="67"/>
      <c r="CH424" s="67"/>
      <c r="CI424" s="67"/>
      <c r="CJ424" s="67"/>
      <c r="CK424" s="6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</row>
    <row r="425" spans="59:143" ht="18.75" x14ac:dyDescent="0.25">
      <c r="BG425" s="137"/>
      <c r="BH425" s="137"/>
      <c r="BI425" s="137"/>
      <c r="BJ425" s="137"/>
      <c r="BK425" s="137"/>
      <c r="BL425" s="85"/>
      <c r="BM425" s="85">
        <v>106</v>
      </c>
      <c r="BN425" s="340"/>
      <c r="BO425" s="340"/>
      <c r="BP425" s="340"/>
      <c r="BQ425" s="340"/>
      <c r="BR425" s="340"/>
      <c r="BS425" s="340"/>
      <c r="BT425" s="340"/>
      <c r="BU425" s="340"/>
      <c r="BV425" s="278"/>
      <c r="BW425" s="279"/>
      <c r="BX425" s="383"/>
      <c r="BY425" s="137"/>
      <c r="BZ425" s="137"/>
      <c r="CA425" s="137"/>
      <c r="CB425" s="361" t="str">
        <f t="shared" si="8"/>
        <v/>
      </c>
      <c r="CC425" s="361" t="str">
        <f t="shared" si="9"/>
        <v/>
      </c>
      <c r="CD425" s="137"/>
      <c r="CE425" s="137"/>
      <c r="CF425" s="137"/>
      <c r="CG425" s="67"/>
      <c r="CH425" s="67"/>
      <c r="CI425" s="67"/>
      <c r="CJ425" s="67"/>
      <c r="CK425" s="6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</row>
    <row r="426" spans="59:143" ht="18.75" x14ac:dyDescent="0.25">
      <c r="BG426" s="137"/>
      <c r="BH426" s="137"/>
      <c r="BI426" s="137"/>
      <c r="BJ426" s="137"/>
      <c r="BK426" s="137"/>
      <c r="BL426" s="85"/>
      <c r="BM426" s="85">
        <v>107</v>
      </c>
      <c r="BN426" s="340"/>
      <c r="BO426" s="340"/>
      <c r="BP426" s="340"/>
      <c r="BQ426" s="340"/>
      <c r="BR426" s="340"/>
      <c r="BS426" s="340"/>
      <c r="BT426" s="340"/>
      <c r="BU426" s="340"/>
      <c r="BV426" s="278"/>
      <c r="BW426" s="279"/>
      <c r="BX426" s="383"/>
      <c r="BY426" s="137"/>
      <c r="BZ426" s="137"/>
      <c r="CA426" s="137"/>
      <c r="CB426" s="361" t="str">
        <f t="shared" si="8"/>
        <v/>
      </c>
      <c r="CC426" s="361" t="str">
        <f t="shared" si="9"/>
        <v/>
      </c>
      <c r="CD426" s="137"/>
      <c r="CE426" s="137"/>
      <c r="CF426" s="137"/>
      <c r="CG426" s="67"/>
      <c r="CH426" s="67"/>
      <c r="CI426" s="67"/>
      <c r="CJ426" s="67"/>
      <c r="CK426" s="6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</row>
    <row r="427" spans="59:143" ht="18.75" x14ac:dyDescent="0.25">
      <c r="BG427" s="137"/>
      <c r="BH427" s="137"/>
      <c r="BI427" s="137"/>
      <c r="BJ427" s="137"/>
      <c r="BK427" s="137"/>
      <c r="BL427" s="85"/>
      <c r="BM427" s="85">
        <v>108</v>
      </c>
      <c r="BN427" s="340"/>
      <c r="BO427" s="340"/>
      <c r="BP427" s="340"/>
      <c r="BQ427" s="340"/>
      <c r="BR427" s="340"/>
      <c r="BS427" s="340"/>
      <c r="BT427" s="340"/>
      <c r="BU427" s="340"/>
      <c r="BV427" s="278"/>
      <c r="BW427" s="279"/>
      <c r="BX427" s="383"/>
      <c r="BY427" s="137"/>
      <c r="BZ427" s="137"/>
      <c r="CA427" s="137"/>
      <c r="CB427" s="361" t="str">
        <f t="shared" si="8"/>
        <v/>
      </c>
      <c r="CC427" s="361" t="str">
        <f t="shared" si="9"/>
        <v/>
      </c>
      <c r="CD427" s="137"/>
      <c r="CE427" s="137"/>
      <c r="CF427" s="137"/>
      <c r="CG427" s="67"/>
      <c r="CH427" s="67"/>
      <c r="CI427" s="67"/>
      <c r="CJ427" s="67"/>
      <c r="CK427" s="6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</row>
    <row r="428" spans="59:143" ht="18.75" x14ac:dyDescent="0.25">
      <c r="BG428" s="137"/>
      <c r="BH428" s="137"/>
      <c r="BI428" s="137"/>
      <c r="BJ428" s="137"/>
      <c r="BK428" s="137"/>
      <c r="BL428" s="85"/>
      <c r="BM428" s="85">
        <v>109</v>
      </c>
      <c r="BN428" s="340"/>
      <c r="BO428" s="340"/>
      <c r="BP428" s="340"/>
      <c r="BQ428" s="340"/>
      <c r="BR428" s="340"/>
      <c r="BS428" s="340"/>
      <c r="BT428" s="340"/>
      <c r="BU428" s="340"/>
      <c r="BV428" s="278"/>
      <c r="BW428" s="279"/>
      <c r="BX428" s="383"/>
      <c r="BY428" s="137"/>
      <c r="BZ428" s="137"/>
      <c r="CA428" s="137"/>
      <c r="CB428" s="361" t="str">
        <f t="shared" si="8"/>
        <v/>
      </c>
      <c r="CC428" s="361" t="str">
        <f t="shared" si="9"/>
        <v/>
      </c>
      <c r="CD428" s="137"/>
      <c r="CE428" s="137"/>
      <c r="CF428" s="137"/>
      <c r="CG428" s="67"/>
      <c r="CH428" s="67"/>
      <c r="CI428" s="67"/>
      <c r="CJ428" s="67"/>
      <c r="CK428" s="6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</row>
    <row r="429" spans="59:143" ht="18.75" x14ac:dyDescent="0.25">
      <c r="BG429" s="137"/>
      <c r="BH429" s="137"/>
      <c r="BI429" s="137"/>
      <c r="BJ429" s="137"/>
      <c r="BK429" s="137"/>
      <c r="BL429" s="85"/>
      <c r="BM429" s="85">
        <v>110</v>
      </c>
      <c r="BN429" s="340"/>
      <c r="BO429" s="340"/>
      <c r="BP429" s="340"/>
      <c r="BQ429" s="340"/>
      <c r="BR429" s="340"/>
      <c r="BS429" s="340"/>
      <c r="BT429" s="340"/>
      <c r="BU429" s="340"/>
      <c r="BV429" s="278"/>
      <c r="BW429" s="279"/>
      <c r="BX429" s="383"/>
      <c r="BY429" s="137"/>
      <c r="BZ429" s="137"/>
      <c r="CA429" s="137"/>
      <c r="CB429" s="361" t="str">
        <f t="shared" si="8"/>
        <v/>
      </c>
      <c r="CC429" s="361" t="str">
        <f t="shared" si="9"/>
        <v/>
      </c>
      <c r="CD429" s="137"/>
      <c r="CE429" s="137"/>
      <c r="CF429" s="137"/>
      <c r="CG429" s="67"/>
      <c r="CH429" s="67"/>
      <c r="CI429" s="67"/>
      <c r="CJ429" s="67"/>
      <c r="CK429" s="6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</row>
    <row r="430" spans="59:143" ht="18.75" x14ac:dyDescent="0.25">
      <c r="BG430" s="137"/>
      <c r="BH430" s="137"/>
      <c r="BI430" s="137"/>
      <c r="BJ430" s="137"/>
      <c r="BK430" s="137"/>
      <c r="BL430" s="85"/>
      <c r="BM430" s="85">
        <v>111</v>
      </c>
      <c r="BN430" s="340"/>
      <c r="BO430" s="340"/>
      <c r="BP430" s="340"/>
      <c r="BQ430" s="340"/>
      <c r="BR430" s="340"/>
      <c r="BS430" s="340"/>
      <c r="BT430" s="340"/>
      <c r="BU430" s="340"/>
      <c r="BV430" s="278"/>
      <c r="BW430" s="279"/>
      <c r="BX430" s="383"/>
      <c r="BY430" s="137"/>
      <c r="BZ430" s="137"/>
      <c r="CA430" s="137"/>
      <c r="CB430" s="361" t="str">
        <f t="shared" si="8"/>
        <v/>
      </c>
      <c r="CC430" s="361" t="str">
        <f t="shared" si="9"/>
        <v/>
      </c>
      <c r="CD430" s="137"/>
      <c r="CE430" s="137"/>
      <c r="CF430" s="137"/>
      <c r="CG430" s="67"/>
      <c r="CH430" s="67"/>
      <c r="CI430" s="67"/>
      <c r="CJ430" s="67"/>
      <c r="CK430" s="6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</row>
    <row r="431" spans="59:143" ht="18.75" x14ac:dyDescent="0.25">
      <c r="BG431" s="137"/>
      <c r="BH431" s="137"/>
      <c r="BI431" s="137"/>
      <c r="BJ431" s="137"/>
      <c r="BK431" s="137"/>
      <c r="BL431" s="85"/>
      <c r="BM431" s="85">
        <v>112</v>
      </c>
      <c r="BN431" s="340"/>
      <c r="BO431" s="340"/>
      <c r="BP431" s="340"/>
      <c r="BQ431" s="340"/>
      <c r="BR431" s="340"/>
      <c r="BS431" s="340"/>
      <c r="BT431" s="340"/>
      <c r="BU431" s="340"/>
      <c r="BV431" s="278"/>
      <c r="BW431" s="279"/>
      <c r="BX431" s="383"/>
      <c r="BY431" s="137"/>
      <c r="BZ431" s="137"/>
      <c r="CA431" s="137"/>
      <c r="CB431" s="361" t="str">
        <f t="shared" si="8"/>
        <v/>
      </c>
      <c r="CC431" s="361" t="str">
        <f t="shared" si="9"/>
        <v/>
      </c>
      <c r="CD431" s="137"/>
      <c r="CE431" s="137"/>
      <c r="CF431" s="137"/>
      <c r="CG431" s="67"/>
      <c r="CH431" s="67"/>
      <c r="CI431" s="67"/>
      <c r="CJ431" s="67"/>
      <c r="CK431" s="6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</row>
    <row r="432" spans="59:143" ht="18.75" x14ac:dyDescent="0.25">
      <c r="BG432" s="137"/>
      <c r="BH432" s="137"/>
      <c r="BI432" s="137"/>
      <c r="BJ432" s="137"/>
      <c r="BK432" s="137"/>
      <c r="BL432" s="85"/>
      <c r="BM432" s="85">
        <v>113</v>
      </c>
      <c r="BN432" s="340"/>
      <c r="BO432" s="340"/>
      <c r="BP432" s="340"/>
      <c r="BQ432" s="340"/>
      <c r="BR432" s="340"/>
      <c r="BS432" s="340"/>
      <c r="BT432" s="340"/>
      <c r="BU432" s="340"/>
      <c r="BV432" s="278"/>
      <c r="BW432" s="279"/>
      <c r="BX432" s="383"/>
      <c r="BY432" s="137"/>
      <c r="BZ432" s="137"/>
      <c r="CA432" s="137"/>
      <c r="CB432" s="361" t="str">
        <f t="shared" si="8"/>
        <v/>
      </c>
      <c r="CC432" s="361" t="str">
        <f t="shared" si="9"/>
        <v/>
      </c>
      <c r="CD432" s="137"/>
      <c r="CE432" s="137"/>
      <c r="CF432" s="137"/>
      <c r="CG432" s="67"/>
      <c r="CH432" s="67"/>
      <c r="CI432" s="67"/>
      <c r="CJ432" s="67"/>
      <c r="CK432" s="6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</row>
    <row r="433" spans="59:143" ht="18.75" x14ac:dyDescent="0.25">
      <c r="BG433" s="137"/>
      <c r="BH433" s="137"/>
      <c r="BI433" s="137"/>
      <c r="BJ433" s="137"/>
      <c r="BK433" s="137"/>
      <c r="BL433" s="85"/>
      <c r="BM433" s="85">
        <v>114</v>
      </c>
      <c r="BN433" s="340"/>
      <c r="BO433" s="340"/>
      <c r="BP433" s="340"/>
      <c r="BQ433" s="340"/>
      <c r="BR433" s="340"/>
      <c r="BS433" s="340"/>
      <c r="BT433" s="340"/>
      <c r="BU433" s="340"/>
      <c r="BV433" s="278"/>
      <c r="BW433" s="279"/>
      <c r="BX433" s="383"/>
      <c r="BY433" s="137"/>
      <c r="BZ433" s="137"/>
      <c r="CA433" s="137"/>
      <c r="CB433" s="361" t="str">
        <f t="shared" si="8"/>
        <v/>
      </c>
      <c r="CC433" s="361" t="str">
        <f t="shared" si="9"/>
        <v/>
      </c>
      <c r="CD433" s="137"/>
      <c r="CE433" s="137"/>
      <c r="CF433" s="137"/>
      <c r="CG433" s="67"/>
      <c r="CH433" s="67"/>
      <c r="CI433" s="67"/>
      <c r="CJ433" s="67"/>
      <c r="CK433" s="6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</row>
    <row r="434" spans="59:143" ht="18.75" x14ac:dyDescent="0.25">
      <c r="BG434" s="137"/>
      <c r="BH434" s="137"/>
      <c r="BI434" s="137"/>
      <c r="BJ434" s="137"/>
      <c r="BK434" s="137"/>
      <c r="BL434" s="85"/>
      <c r="BM434" s="85">
        <v>115</v>
      </c>
      <c r="BN434" s="340"/>
      <c r="BO434" s="340"/>
      <c r="BP434" s="340"/>
      <c r="BQ434" s="340"/>
      <c r="BR434" s="340"/>
      <c r="BS434" s="340"/>
      <c r="BT434" s="340"/>
      <c r="BU434" s="340"/>
      <c r="BV434" s="278"/>
      <c r="BW434" s="279"/>
      <c r="BX434" s="383"/>
      <c r="BY434" s="137"/>
      <c r="BZ434" s="137"/>
      <c r="CA434" s="137"/>
      <c r="CB434" s="361" t="str">
        <f t="shared" si="8"/>
        <v/>
      </c>
      <c r="CC434" s="361" t="str">
        <f t="shared" si="9"/>
        <v/>
      </c>
      <c r="CD434" s="137"/>
      <c r="CE434" s="137"/>
      <c r="CF434" s="137"/>
      <c r="CG434" s="67"/>
      <c r="CH434" s="67"/>
      <c r="CI434" s="67"/>
      <c r="CJ434" s="67"/>
      <c r="CK434" s="6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</row>
    <row r="435" spans="59:143" ht="18.75" x14ac:dyDescent="0.25">
      <c r="BG435" s="137"/>
      <c r="BH435" s="137"/>
      <c r="BI435" s="137"/>
      <c r="BJ435" s="137"/>
      <c r="BK435" s="137"/>
      <c r="BL435" s="85"/>
      <c r="BM435" s="85">
        <v>116</v>
      </c>
      <c r="BN435" s="340"/>
      <c r="BO435" s="340"/>
      <c r="BP435" s="340"/>
      <c r="BQ435" s="340"/>
      <c r="BR435" s="340"/>
      <c r="BS435" s="340"/>
      <c r="BT435" s="340"/>
      <c r="BU435" s="340"/>
      <c r="BV435" s="278"/>
      <c r="BW435" s="279"/>
      <c r="BX435" s="383"/>
      <c r="BY435" s="137"/>
      <c r="BZ435" s="137"/>
      <c r="CA435" s="137"/>
      <c r="CB435" s="361" t="str">
        <f t="shared" si="8"/>
        <v/>
      </c>
      <c r="CC435" s="361" t="str">
        <f t="shared" si="9"/>
        <v/>
      </c>
      <c r="CD435" s="137"/>
      <c r="CE435" s="137"/>
      <c r="CF435" s="137"/>
      <c r="CG435" s="67"/>
      <c r="CH435" s="67"/>
      <c r="CI435" s="67"/>
      <c r="CJ435" s="67"/>
      <c r="CK435" s="6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</row>
    <row r="436" spans="59:143" ht="18.75" x14ac:dyDescent="0.25">
      <c r="BG436" s="137"/>
      <c r="BH436" s="137"/>
      <c r="BI436" s="137"/>
      <c r="BJ436" s="137"/>
      <c r="BK436" s="137"/>
      <c r="BL436" s="85"/>
      <c r="BM436" s="85">
        <v>117</v>
      </c>
      <c r="BN436" s="340"/>
      <c r="BO436" s="340"/>
      <c r="BP436" s="340"/>
      <c r="BQ436" s="340"/>
      <c r="BR436" s="340"/>
      <c r="BS436" s="340"/>
      <c r="BT436" s="340"/>
      <c r="BU436" s="340"/>
      <c r="BV436" s="278"/>
      <c r="BW436" s="279"/>
      <c r="BX436" s="383"/>
      <c r="BY436" s="137"/>
      <c r="BZ436" s="137"/>
      <c r="CA436" s="137"/>
      <c r="CB436" s="361" t="str">
        <f t="shared" si="8"/>
        <v/>
      </c>
      <c r="CC436" s="361" t="str">
        <f t="shared" si="9"/>
        <v/>
      </c>
      <c r="CD436" s="137"/>
      <c r="CE436" s="137"/>
      <c r="CF436" s="137"/>
      <c r="CG436" s="67"/>
      <c r="CH436" s="67"/>
      <c r="CI436" s="67"/>
      <c r="CJ436" s="67"/>
      <c r="CK436" s="67"/>
      <c r="CL436" s="137"/>
      <c r="CM436" s="137"/>
      <c r="CN436" s="137"/>
      <c r="CO436" s="137"/>
      <c r="CP436" s="137"/>
      <c r="CQ436" s="137"/>
      <c r="CR436" s="137"/>
      <c r="CS436" s="137"/>
      <c r="CT436" s="137"/>
      <c r="CU436" s="137"/>
      <c r="CV436" s="137"/>
      <c r="CW436" s="137"/>
      <c r="CX436" s="13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</row>
    <row r="437" spans="59:143" ht="18.75" x14ac:dyDescent="0.25">
      <c r="BG437" s="137"/>
      <c r="BH437" s="137"/>
      <c r="BI437" s="137"/>
      <c r="BJ437" s="137"/>
      <c r="BK437" s="137"/>
      <c r="BL437" s="85"/>
      <c r="BM437" s="85">
        <v>118</v>
      </c>
      <c r="BN437" s="340"/>
      <c r="BO437" s="340"/>
      <c r="BP437" s="340"/>
      <c r="BQ437" s="340"/>
      <c r="BR437" s="340"/>
      <c r="BS437" s="340"/>
      <c r="BT437" s="340"/>
      <c r="BU437" s="340"/>
      <c r="BV437" s="278"/>
      <c r="BW437" s="279"/>
      <c r="BX437" s="383"/>
      <c r="BY437" s="137"/>
      <c r="BZ437" s="137"/>
      <c r="CA437" s="137"/>
      <c r="CB437" s="361" t="str">
        <f t="shared" si="8"/>
        <v/>
      </c>
      <c r="CC437" s="361" t="str">
        <f t="shared" si="9"/>
        <v/>
      </c>
      <c r="CD437" s="137"/>
      <c r="CE437" s="137"/>
      <c r="CF437" s="137"/>
      <c r="CG437" s="67"/>
      <c r="CH437" s="67"/>
      <c r="CI437" s="67"/>
      <c r="CJ437" s="67"/>
      <c r="CK437" s="6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</row>
    <row r="438" spans="59:143" ht="18.75" x14ac:dyDescent="0.25">
      <c r="BG438" s="137"/>
      <c r="BH438" s="137"/>
      <c r="BI438" s="137"/>
      <c r="BJ438" s="137"/>
      <c r="BK438" s="137"/>
      <c r="BL438" s="85"/>
      <c r="BM438" s="85">
        <v>119</v>
      </c>
      <c r="BN438" s="340"/>
      <c r="BO438" s="340"/>
      <c r="BP438" s="340"/>
      <c r="BQ438" s="340"/>
      <c r="BR438" s="340"/>
      <c r="BS438" s="340"/>
      <c r="BT438" s="340"/>
      <c r="BU438" s="340"/>
      <c r="BV438" s="278"/>
      <c r="BW438" s="279"/>
      <c r="BX438" s="383"/>
      <c r="BY438" s="137"/>
      <c r="BZ438" s="137"/>
      <c r="CA438" s="137"/>
      <c r="CB438" s="361" t="str">
        <f t="shared" si="8"/>
        <v/>
      </c>
      <c r="CC438" s="361" t="str">
        <f t="shared" si="9"/>
        <v/>
      </c>
      <c r="CD438" s="137"/>
      <c r="CE438" s="137"/>
      <c r="CF438" s="137"/>
      <c r="CG438" s="67"/>
      <c r="CH438" s="67"/>
      <c r="CI438" s="67"/>
      <c r="CJ438" s="67"/>
      <c r="CK438" s="6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</row>
    <row r="439" spans="59:143" ht="18.75" x14ac:dyDescent="0.25">
      <c r="BG439" s="137"/>
      <c r="BH439" s="137"/>
      <c r="BI439" s="137"/>
      <c r="BJ439" s="137"/>
      <c r="BK439" s="137"/>
      <c r="BL439" s="85"/>
      <c r="BM439" s="85">
        <v>120</v>
      </c>
      <c r="BN439" s="340"/>
      <c r="BO439" s="340"/>
      <c r="BP439" s="340"/>
      <c r="BQ439" s="340"/>
      <c r="BR439" s="340"/>
      <c r="BS439" s="340"/>
      <c r="BT439" s="340"/>
      <c r="BU439" s="340"/>
      <c r="BV439" s="278"/>
      <c r="BW439" s="279"/>
      <c r="BX439" s="383"/>
      <c r="BY439" s="137"/>
      <c r="BZ439" s="137"/>
      <c r="CA439" s="137"/>
      <c r="CB439" s="361" t="str">
        <f t="shared" si="8"/>
        <v/>
      </c>
      <c r="CC439" s="361" t="str">
        <f t="shared" si="9"/>
        <v/>
      </c>
      <c r="CD439" s="137"/>
      <c r="CE439" s="137"/>
      <c r="CF439" s="137"/>
      <c r="CG439" s="67"/>
      <c r="CH439" s="67"/>
      <c r="CI439" s="67"/>
      <c r="CJ439" s="67"/>
      <c r="CK439" s="6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</row>
    <row r="440" spans="59:143" ht="18.75" x14ac:dyDescent="0.25">
      <c r="BG440" s="137"/>
      <c r="BH440" s="137"/>
      <c r="BI440" s="137"/>
      <c r="BJ440" s="137"/>
      <c r="BK440" s="137"/>
      <c r="BL440" s="85"/>
      <c r="BM440" s="85">
        <v>121</v>
      </c>
      <c r="BN440" s="340"/>
      <c r="BO440" s="340"/>
      <c r="BP440" s="340"/>
      <c r="BQ440" s="340"/>
      <c r="BR440" s="340"/>
      <c r="BS440" s="340"/>
      <c r="BT440" s="340"/>
      <c r="BU440" s="340"/>
      <c r="BV440" s="278"/>
      <c r="BW440" s="279"/>
      <c r="BX440" s="383"/>
      <c r="BY440" s="137"/>
      <c r="BZ440" s="137"/>
      <c r="CA440" s="137"/>
      <c r="CB440" s="361" t="str">
        <f t="shared" si="8"/>
        <v/>
      </c>
      <c r="CC440" s="361" t="str">
        <f t="shared" si="9"/>
        <v/>
      </c>
      <c r="CD440" s="137"/>
      <c r="CE440" s="137"/>
      <c r="CF440" s="137"/>
      <c r="CG440" s="67"/>
      <c r="CH440" s="67"/>
      <c r="CI440" s="67"/>
      <c r="CJ440" s="67"/>
      <c r="CK440" s="6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</row>
    <row r="441" spans="59:143" ht="18.75" x14ac:dyDescent="0.25">
      <c r="BG441" s="137"/>
      <c r="BH441" s="137"/>
      <c r="BI441" s="137"/>
      <c r="BJ441" s="137"/>
      <c r="BK441" s="137"/>
      <c r="BL441" s="85"/>
      <c r="BM441" s="85">
        <v>122</v>
      </c>
      <c r="BN441" s="340"/>
      <c r="BO441" s="340"/>
      <c r="BP441" s="340"/>
      <c r="BQ441" s="340"/>
      <c r="BR441" s="340"/>
      <c r="BS441" s="340"/>
      <c r="BT441" s="340"/>
      <c r="BU441" s="340"/>
      <c r="BV441" s="278"/>
      <c r="BW441" s="279"/>
      <c r="BX441" s="383"/>
      <c r="BY441" s="137"/>
      <c r="BZ441" s="137"/>
      <c r="CA441" s="137"/>
      <c r="CB441" s="361" t="str">
        <f t="shared" si="8"/>
        <v/>
      </c>
      <c r="CC441" s="361" t="str">
        <f t="shared" si="9"/>
        <v/>
      </c>
      <c r="CD441" s="137"/>
      <c r="CE441" s="137"/>
      <c r="CF441" s="137"/>
      <c r="CG441" s="67"/>
      <c r="CH441" s="67"/>
      <c r="CI441" s="67"/>
      <c r="CJ441" s="67"/>
      <c r="CK441" s="6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</row>
    <row r="442" spans="59:143" ht="18.75" x14ac:dyDescent="0.25">
      <c r="BG442" s="137"/>
      <c r="BH442" s="137"/>
      <c r="BI442" s="137"/>
      <c r="BJ442" s="137"/>
      <c r="BK442" s="137"/>
      <c r="BL442" s="85"/>
      <c r="BM442" s="85">
        <v>123</v>
      </c>
      <c r="BN442" s="340"/>
      <c r="BO442" s="340"/>
      <c r="BP442" s="340"/>
      <c r="BQ442" s="340"/>
      <c r="BR442" s="340"/>
      <c r="BS442" s="340"/>
      <c r="BT442" s="340"/>
      <c r="BU442" s="340"/>
      <c r="BV442" s="278"/>
      <c r="BW442" s="279"/>
      <c r="BX442" s="383"/>
      <c r="BY442" s="137"/>
      <c r="BZ442" s="137"/>
      <c r="CA442" s="137"/>
      <c r="CB442" s="361" t="str">
        <f t="shared" si="8"/>
        <v/>
      </c>
      <c r="CC442" s="361" t="str">
        <f t="shared" si="9"/>
        <v/>
      </c>
      <c r="CD442" s="137"/>
      <c r="CE442" s="137"/>
      <c r="CF442" s="137"/>
      <c r="CG442" s="67"/>
      <c r="CH442" s="67"/>
      <c r="CI442" s="67"/>
      <c r="CJ442" s="67"/>
      <c r="CK442" s="6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</row>
    <row r="443" spans="59:143" ht="18.75" x14ac:dyDescent="0.25">
      <c r="BG443" s="137"/>
      <c r="BH443" s="137"/>
      <c r="BI443" s="137"/>
      <c r="BJ443" s="137"/>
      <c r="BK443" s="137"/>
      <c r="BL443" s="85"/>
      <c r="BM443" s="85">
        <v>124</v>
      </c>
      <c r="BN443" s="340"/>
      <c r="BO443" s="340"/>
      <c r="BP443" s="340"/>
      <c r="BQ443" s="340"/>
      <c r="BR443" s="340"/>
      <c r="BS443" s="340"/>
      <c r="BT443" s="340"/>
      <c r="BU443" s="340"/>
      <c r="BV443" s="278"/>
      <c r="BW443" s="279"/>
      <c r="BX443" s="383"/>
      <c r="BY443" s="137"/>
      <c r="BZ443" s="137"/>
      <c r="CA443" s="137"/>
      <c r="CB443" s="361" t="str">
        <f t="shared" si="8"/>
        <v/>
      </c>
      <c r="CC443" s="361" t="str">
        <f t="shared" si="9"/>
        <v/>
      </c>
      <c r="CD443" s="137"/>
      <c r="CE443" s="137"/>
      <c r="CF443" s="137"/>
      <c r="CG443" s="67"/>
      <c r="CH443" s="67"/>
      <c r="CI443" s="67"/>
      <c r="CJ443" s="67"/>
      <c r="CK443" s="6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  <c r="EH443" s="137"/>
      <c r="EI443" s="137"/>
      <c r="EJ443" s="137"/>
      <c r="EK443" s="137"/>
      <c r="EL443" s="137"/>
      <c r="EM443" s="137"/>
    </row>
    <row r="444" spans="59:143" ht="18.75" x14ac:dyDescent="0.25">
      <c r="BG444" s="137"/>
      <c r="BH444" s="137"/>
      <c r="BI444" s="137"/>
      <c r="BJ444" s="137"/>
      <c r="BK444" s="137"/>
      <c r="BL444" s="85"/>
      <c r="BM444" s="85">
        <v>125</v>
      </c>
      <c r="BN444" s="340"/>
      <c r="BO444" s="340"/>
      <c r="BP444" s="340"/>
      <c r="BQ444" s="340"/>
      <c r="BR444" s="340"/>
      <c r="BS444" s="340"/>
      <c r="BT444" s="340"/>
      <c r="BU444" s="340"/>
      <c r="BV444" s="278"/>
      <c r="BW444" s="279"/>
      <c r="BX444" s="383"/>
      <c r="BY444" s="137"/>
      <c r="BZ444" s="137"/>
      <c r="CA444" s="137"/>
      <c r="CB444" s="361" t="str">
        <f t="shared" si="8"/>
        <v/>
      </c>
      <c r="CC444" s="361" t="str">
        <f t="shared" si="9"/>
        <v/>
      </c>
      <c r="CD444" s="137"/>
      <c r="CE444" s="137"/>
      <c r="CF444" s="137"/>
      <c r="CG444" s="67"/>
      <c r="CH444" s="67"/>
      <c r="CI444" s="67"/>
      <c r="CJ444" s="67"/>
      <c r="CK444" s="6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  <c r="EH444" s="137"/>
      <c r="EI444" s="137"/>
      <c r="EJ444" s="137"/>
      <c r="EK444" s="137"/>
      <c r="EL444" s="137"/>
      <c r="EM444" s="137"/>
    </row>
    <row r="445" spans="59:143" ht="18.75" x14ac:dyDescent="0.25">
      <c r="BG445" s="137"/>
      <c r="BH445" s="137"/>
      <c r="BI445" s="137"/>
      <c r="BJ445" s="137"/>
      <c r="BK445" s="137"/>
      <c r="BL445" s="85"/>
      <c r="BM445" s="85">
        <v>126</v>
      </c>
      <c r="BN445" s="340"/>
      <c r="BO445" s="340"/>
      <c r="BP445" s="340"/>
      <c r="BQ445" s="340"/>
      <c r="BR445" s="340"/>
      <c r="BS445" s="340"/>
      <c r="BT445" s="340"/>
      <c r="BU445" s="340"/>
      <c r="BV445" s="278"/>
      <c r="BW445" s="279"/>
      <c r="BX445" s="383"/>
      <c r="BY445" s="137"/>
      <c r="BZ445" s="137"/>
      <c r="CA445" s="137"/>
      <c r="CB445" s="361" t="str">
        <f t="shared" si="8"/>
        <v/>
      </c>
      <c r="CC445" s="361" t="str">
        <f t="shared" si="9"/>
        <v/>
      </c>
      <c r="CD445" s="137"/>
      <c r="CE445" s="137"/>
      <c r="CF445" s="137"/>
      <c r="CG445" s="67"/>
      <c r="CH445" s="67"/>
      <c r="CI445" s="67"/>
      <c r="CJ445" s="67"/>
      <c r="CK445" s="6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  <c r="EH445" s="137"/>
      <c r="EI445" s="137"/>
      <c r="EJ445" s="137"/>
      <c r="EK445" s="137"/>
      <c r="EL445" s="137"/>
      <c r="EM445" s="137"/>
    </row>
    <row r="446" spans="59:143" ht="18.75" x14ac:dyDescent="0.25">
      <c r="BG446" s="137"/>
      <c r="BH446" s="137"/>
      <c r="BI446" s="137"/>
      <c r="BJ446" s="137"/>
      <c r="BK446" s="137"/>
      <c r="BL446" s="85"/>
      <c r="BM446" s="85">
        <v>127</v>
      </c>
      <c r="BN446" s="340"/>
      <c r="BO446" s="340"/>
      <c r="BP446" s="340"/>
      <c r="BQ446" s="340"/>
      <c r="BR446" s="340"/>
      <c r="BS446" s="340"/>
      <c r="BT446" s="340"/>
      <c r="BU446" s="340"/>
      <c r="BV446" s="278"/>
      <c r="BW446" s="279"/>
      <c r="BX446" s="383"/>
      <c r="BY446" s="137"/>
      <c r="BZ446" s="137"/>
      <c r="CA446" s="137"/>
      <c r="CB446" s="361" t="str">
        <f t="shared" si="8"/>
        <v/>
      </c>
      <c r="CC446" s="361" t="str">
        <f t="shared" si="9"/>
        <v/>
      </c>
      <c r="CD446" s="137"/>
      <c r="CE446" s="137"/>
      <c r="CF446" s="137"/>
      <c r="CG446" s="67"/>
      <c r="CH446" s="67"/>
      <c r="CI446" s="67"/>
      <c r="CJ446" s="67"/>
      <c r="CK446" s="6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  <c r="DE446" s="137"/>
      <c r="DF446" s="137"/>
      <c r="DG446" s="137"/>
      <c r="DH446" s="137"/>
      <c r="DI446" s="137"/>
      <c r="DJ446" s="137"/>
      <c r="DK446" s="137"/>
      <c r="DL446" s="137"/>
      <c r="DM446" s="137"/>
      <c r="DN446" s="137"/>
      <c r="DO446" s="137"/>
      <c r="DP446" s="137"/>
      <c r="DQ446" s="137"/>
      <c r="DR446" s="137"/>
      <c r="DS446" s="137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137"/>
      <c r="ED446" s="137"/>
      <c r="EE446" s="137"/>
      <c r="EF446" s="137"/>
      <c r="EG446" s="137"/>
      <c r="EH446" s="137"/>
      <c r="EI446" s="137"/>
      <c r="EJ446" s="137"/>
      <c r="EK446" s="137"/>
      <c r="EL446" s="137"/>
      <c r="EM446" s="137"/>
    </row>
    <row r="447" spans="59:143" ht="18.75" x14ac:dyDescent="0.25">
      <c r="BG447" s="137"/>
      <c r="BH447" s="137"/>
      <c r="BI447" s="137"/>
      <c r="BJ447" s="137"/>
      <c r="BK447" s="137"/>
      <c r="BL447" s="85"/>
      <c r="BM447" s="85">
        <v>128</v>
      </c>
      <c r="BN447" s="340"/>
      <c r="BO447" s="340"/>
      <c r="BP447" s="340"/>
      <c r="BQ447" s="340"/>
      <c r="BR447" s="340"/>
      <c r="BS447" s="340"/>
      <c r="BT447" s="340"/>
      <c r="BU447" s="340"/>
      <c r="BV447" s="278"/>
      <c r="BW447" s="279"/>
      <c r="BX447" s="383"/>
      <c r="BY447" s="137"/>
      <c r="BZ447" s="137"/>
      <c r="CA447" s="137"/>
      <c r="CB447" s="361" t="str">
        <f t="shared" si="8"/>
        <v/>
      </c>
      <c r="CC447" s="361" t="str">
        <f t="shared" si="9"/>
        <v/>
      </c>
      <c r="CD447" s="137"/>
      <c r="CE447" s="137"/>
      <c r="CF447" s="137"/>
      <c r="CG447" s="67"/>
      <c r="CH447" s="67"/>
      <c r="CI447" s="67"/>
      <c r="CJ447" s="67"/>
      <c r="CK447" s="6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  <c r="EH447" s="137"/>
      <c r="EI447" s="137"/>
      <c r="EJ447" s="137"/>
      <c r="EK447" s="137"/>
      <c r="EL447" s="137"/>
      <c r="EM447" s="137"/>
    </row>
    <row r="448" spans="59:143" ht="18.75" x14ac:dyDescent="0.25">
      <c r="BG448" s="137"/>
      <c r="BH448" s="137"/>
      <c r="BI448" s="137"/>
      <c r="BJ448" s="137"/>
      <c r="BK448" s="137"/>
      <c r="BL448" s="85"/>
      <c r="BM448" s="85">
        <v>129</v>
      </c>
      <c r="BN448" s="340"/>
      <c r="BO448" s="340"/>
      <c r="BP448" s="340"/>
      <c r="BQ448" s="340"/>
      <c r="BR448" s="340"/>
      <c r="BS448" s="340"/>
      <c r="BT448" s="340"/>
      <c r="BU448" s="340"/>
      <c r="BV448" s="278"/>
      <c r="BW448" s="279"/>
      <c r="BX448" s="383"/>
      <c r="BY448" s="137"/>
      <c r="BZ448" s="137"/>
      <c r="CA448" s="137"/>
      <c r="CB448" s="361" t="str">
        <f t="shared" si="8"/>
        <v/>
      </c>
      <c r="CC448" s="361" t="str">
        <f t="shared" si="9"/>
        <v/>
      </c>
      <c r="CD448" s="137"/>
      <c r="CE448" s="137"/>
      <c r="CF448" s="137"/>
      <c r="CG448" s="67"/>
      <c r="CH448" s="67"/>
      <c r="CI448" s="67"/>
      <c r="CJ448" s="67"/>
      <c r="CK448" s="67"/>
      <c r="CL448" s="137"/>
      <c r="CM448" s="137"/>
      <c r="CN448" s="137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37"/>
      <c r="CY448" s="137"/>
      <c r="CZ448" s="137"/>
      <c r="DA448" s="137"/>
      <c r="DB448" s="137"/>
      <c r="DC448" s="137"/>
      <c r="DD448" s="137"/>
      <c r="DE448" s="137"/>
      <c r="DF448" s="137"/>
      <c r="DG448" s="137"/>
      <c r="DH448" s="137"/>
      <c r="DI448" s="137"/>
      <c r="DJ448" s="137"/>
      <c r="DK448" s="137"/>
      <c r="DL448" s="137"/>
      <c r="DM448" s="137"/>
      <c r="DN448" s="137"/>
      <c r="DO448" s="137"/>
      <c r="DP448" s="137"/>
      <c r="DQ448" s="137"/>
      <c r="DR448" s="137"/>
      <c r="DS448" s="137"/>
      <c r="DT448" s="137"/>
      <c r="DU448" s="137"/>
      <c r="DV448" s="137"/>
      <c r="DW448" s="137"/>
      <c r="DX448" s="137"/>
      <c r="DY448" s="137"/>
      <c r="DZ448" s="137"/>
      <c r="EA448" s="137"/>
      <c r="EB448" s="137"/>
      <c r="EC448" s="137"/>
      <c r="ED448" s="137"/>
      <c r="EE448" s="137"/>
      <c r="EF448" s="137"/>
      <c r="EG448" s="137"/>
      <c r="EH448" s="137"/>
      <c r="EI448" s="137"/>
      <c r="EJ448" s="137"/>
      <c r="EK448" s="137"/>
      <c r="EL448" s="137"/>
      <c r="EM448" s="137"/>
    </row>
    <row r="449" spans="59:143" ht="18.75" x14ac:dyDescent="0.25">
      <c r="BG449" s="137"/>
      <c r="BH449" s="137"/>
      <c r="BI449" s="137"/>
      <c r="BJ449" s="137"/>
      <c r="BK449" s="137"/>
      <c r="BL449" s="85"/>
      <c r="BM449" s="85">
        <v>130</v>
      </c>
      <c r="BN449" s="340"/>
      <c r="BO449" s="340"/>
      <c r="BP449" s="340"/>
      <c r="BQ449" s="340"/>
      <c r="BR449" s="340"/>
      <c r="BS449" s="340"/>
      <c r="BT449" s="340"/>
      <c r="BU449" s="340"/>
      <c r="BV449" s="278"/>
      <c r="BW449" s="279"/>
      <c r="BX449" s="383"/>
      <c r="BY449" s="137"/>
      <c r="BZ449" s="137"/>
      <c r="CA449" s="137"/>
      <c r="CB449" s="361" t="str">
        <f t="shared" si="8"/>
        <v/>
      </c>
      <c r="CC449" s="361" t="str">
        <f t="shared" si="9"/>
        <v/>
      </c>
      <c r="CD449" s="137"/>
      <c r="CE449" s="137"/>
      <c r="CF449" s="137"/>
      <c r="CG449" s="67"/>
      <c r="CH449" s="67"/>
      <c r="CI449" s="67"/>
      <c r="CJ449" s="67"/>
      <c r="CK449" s="67"/>
      <c r="CL449" s="137"/>
      <c r="CM449" s="137"/>
      <c r="CN449" s="137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37"/>
      <c r="CY449" s="137"/>
      <c r="CZ449" s="137"/>
      <c r="DA449" s="137"/>
      <c r="DB449" s="137"/>
      <c r="DC449" s="137"/>
      <c r="DD449" s="137"/>
      <c r="DE449" s="137"/>
      <c r="DF449" s="137"/>
      <c r="DG449" s="137"/>
      <c r="DH449" s="137"/>
      <c r="DI449" s="137"/>
      <c r="DJ449" s="137"/>
      <c r="DK449" s="137"/>
      <c r="DL449" s="137"/>
      <c r="DM449" s="137"/>
      <c r="DN449" s="137"/>
      <c r="DO449" s="137"/>
      <c r="DP449" s="137"/>
      <c r="DQ449" s="137"/>
      <c r="DR449" s="137"/>
      <c r="DS449" s="137"/>
      <c r="DT449" s="137"/>
      <c r="DU449" s="137"/>
      <c r="DV449" s="137"/>
      <c r="DW449" s="137"/>
      <c r="DX449" s="137"/>
      <c r="DY449" s="137"/>
      <c r="DZ449" s="137"/>
      <c r="EA449" s="137"/>
      <c r="EB449" s="137"/>
      <c r="EC449" s="137"/>
      <c r="ED449" s="137"/>
      <c r="EE449" s="137"/>
      <c r="EF449" s="137"/>
      <c r="EG449" s="137"/>
      <c r="EH449" s="137"/>
      <c r="EI449" s="137"/>
      <c r="EJ449" s="137"/>
      <c r="EK449" s="137"/>
      <c r="EL449" s="137"/>
      <c r="EM449" s="137"/>
    </row>
    <row r="450" spans="59:143" ht="18.75" x14ac:dyDescent="0.25">
      <c r="BG450" s="137"/>
      <c r="BH450" s="137"/>
      <c r="BI450" s="137"/>
      <c r="BJ450" s="137"/>
      <c r="BK450" s="137"/>
      <c r="BL450" s="85"/>
      <c r="BM450" s="85">
        <v>131</v>
      </c>
      <c r="BN450" s="340"/>
      <c r="BO450" s="340"/>
      <c r="BP450" s="340"/>
      <c r="BQ450" s="340"/>
      <c r="BR450" s="340"/>
      <c r="BS450" s="340"/>
      <c r="BT450" s="340"/>
      <c r="BU450" s="340"/>
      <c r="BV450" s="278"/>
      <c r="BW450" s="279"/>
      <c r="BX450" s="383"/>
      <c r="BY450" s="137"/>
      <c r="BZ450" s="137"/>
      <c r="CA450" s="137"/>
      <c r="CB450" s="361" t="str">
        <f t="shared" ref="CB450:CB485" si="10">IF(BW450="","",BW450)</f>
        <v/>
      </c>
      <c r="CC450" s="361" t="str">
        <f t="shared" ref="CC450:CC485" si="11">IF(BV450="","",BV450)</f>
        <v/>
      </c>
      <c r="CD450" s="137"/>
      <c r="CE450" s="137"/>
      <c r="CF450" s="137"/>
      <c r="CG450" s="67"/>
      <c r="CH450" s="67"/>
      <c r="CI450" s="67"/>
      <c r="CJ450" s="67"/>
      <c r="CK450" s="6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  <c r="DE450" s="137"/>
      <c r="DF450" s="137"/>
      <c r="DG450" s="137"/>
      <c r="DH450" s="137"/>
      <c r="DI450" s="137"/>
      <c r="DJ450" s="137"/>
      <c r="DK450" s="137"/>
      <c r="DL450" s="137"/>
      <c r="DM450" s="137"/>
      <c r="DN450" s="137"/>
      <c r="DO450" s="137"/>
      <c r="DP450" s="137"/>
      <c r="DQ450" s="137"/>
      <c r="DR450" s="137"/>
      <c r="DS450" s="137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137"/>
      <c r="ED450" s="137"/>
      <c r="EE450" s="137"/>
      <c r="EF450" s="137"/>
      <c r="EG450" s="137"/>
      <c r="EH450" s="137"/>
      <c r="EI450" s="137"/>
      <c r="EJ450" s="137"/>
      <c r="EK450" s="137"/>
      <c r="EL450" s="137"/>
      <c r="EM450" s="137"/>
    </row>
    <row r="451" spans="59:143" ht="18.75" x14ac:dyDescent="0.25">
      <c r="BG451" s="137"/>
      <c r="BH451" s="137"/>
      <c r="BI451" s="137"/>
      <c r="BJ451" s="137"/>
      <c r="BK451" s="137"/>
      <c r="BL451" s="85"/>
      <c r="BM451" s="85">
        <v>132</v>
      </c>
      <c r="BN451" s="340"/>
      <c r="BO451" s="340"/>
      <c r="BP451" s="340"/>
      <c r="BQ451" s="340"/>
      <c r="BR451" s="340"/>
      <c r="BS451" s="340"/>
      <c r="BT451" s="340"/>
      <c r="BU451" s="340"/>
      <c r="BV451" s="278"/>
      <c r="BW451" s="279"/>
      <c r="BX451" s="383"/>
      <c r="BY451" s="137"/>
      <c r="BZ451" s="137"/>
      <c r="CA451" s="137"/>
      <c r="CB451" s="361" t="str">
        <f t="shared" si="10"/>
        <v/>
      </c>
      <c r="CC451" s="361" t="str">
        <f t="shared" si="11"/>
        <v/>
      </c>
      <c r="CD451" s="137"/>
      <c r="CE451" s="137"/>
      <c r="CF451" s="137"/>
      <c r="CG451" s="67"/>
      <c r="CH451" s="67"/>
      <c r="CI451" s="67"/>
      <c r="CJ451" s="67"/>
      <c r="CK451" s="6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  <c r="EH451" s="137"/>
      <c r="EI451" s="137"/>
      <c r="EJ451" s="137"/>
      <c r="EK451" s="137"/>
      <c r="EL451" s="137"/>
      <c r="EM451" s="137"/>
    </row>
    <row r="452" spans="59:143" ht="18.75" x14ac:dyDescent="0.25">
      <c r="BG452" s="137"/>
      <c r="BH452" s="137"/>
      <c r="BI452" s="137"/>
      <c r="BJ452" s="137"/>
      <c r="BK452" s="137"/>
      <c r="BL452" s="85"/>
      <c r="BM452" s="85">
        <v>133</v>
      </c>
      <c r="BN452" s="340"/>
      <c r="BO452" s="340"/>
      <c r="BP452" s="340"/>
      <c r="BQ452" s="340"/>
      <c r="BR452" s="340"/>
      <c r="BS452" s="340"/>
      <c r="BT452" s="340"/>
      <c r="BU452" s="340"/>
      <c r="BV452" s="278"/>
      <c r="BW452" s="279"/>
      <c r="BX452" s="383"/>
      <c r="BY452" s="137"/>
      <c r="BZ452" s="137"/>
      <c r="CA452" s="137"/>
      <c r="CB452" s="361" t="str">
        <f t="shared" si="10"/>
        <v/>
      </c>
      <c r="CC452" s="361" t="str">
        <f t="shared" si="11"/>
        <v/>
      </c>
      <c r="CD452" s="137"/>
      <c r="CE452" s="137"/>
      <c r="CF452" s="137"/>
      <c r="CG452" s="67"/>
      <c r="CH452" s="67"/>
      <c r="CI452" s="67"/>
      <c r="CJ452" s="67"/>
      <c r="CK452" s="6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  <c r="EH452" s="137"/>
      <c r="EI452" s="137"/>
      <c r="EJ452" s="137"/>
      <c r="EK452" s="137"/>
      <c r="EL452" s="137"/>
      <c r="EM452" s="137"/>
    </row>
    <row r="453" spans="59:143" ht="18.75" x14ac:dyDescent="0.25">
      <c r="BG453" s="137"/>
      <c r="BH453" s="137"/>
      <c r="BI453" s="137"/>
      <c r="BJ453" s="137"/>
      <c r="BK453" s="137"/>
      <c r="BL453" s="85"/>
      <c r="BM453" s="85">
        <v>134</v>
      </c>
      <c r="BN453" s="340"/>
      <c r="BO453" s="340"/>
      <c r="BP453" s="340"/>
      <c r="BQ453" s="340"/>
      <c r="BR453" s="340"/>
      <c r="BS453" s="340"/>
      <c r="BT453" s="340"/>
      <c r="BU453" s="340"/>
      <c r="BV453" s="278"/>
      <c r="BW453" s="279"/>
      <c r="BX453" s="383"/>
      <c r="BY453" s="137"/>
      <c r="BZ453" s="137"/>
      <c r="CA453" s="137"/>
      <c r="CB453" s="361" t="str">
        <f t="shared" si="10"/>
        <v/>
      </c>
      <c r="CC453" s="361" t="str">
        <f t="shared" si="11"/>
        <v/>
      </c>
      <c r="CD453" s="137"/>
      <c r="CE453" s="137"/>
      <c r="CF453" s="137"/>
      <c r="CG453" s="67"/>
      <c r="CH453" s="67"/>
      <c r="CI453" s="67"/>
      <c r="CJ453" s="67"/>
      <c r="CK453" s="6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  <c r="EH453" s="137"/>
      <c r="EI453" s="137"/>
      <c r="EJ453" s="137"/>
      <c r="EK453" s="137"/>
      <c r="EL453" s="137"/>
      <c r="EM453" s="137"/>
    </row>
    <row r="454" spans="59:143" ht="18.75" x14ac:dyDescent="0.25">
      <c r="BG454" s="137"/>
      <c r="BH454" s="137"/>
      <c r="BI454" s="137"/>
      <c r="BJ454" s="137"/>
      <c r="BK454" s="137"/>
      <c r="BL454" s="85"/>
      <c r="BM454" s="85">
        <v>135</v>
      </c>
      <c r="BN454" s="340"/>
      <c r="BO454" s="340"/>
      <c r="BP454" s="340"/>
      <c r="BQ454" s="340"/>
      <c r="BR454" s="340"/>
      <c r="BS454" s="340"/>
      <c r="BT454" s="340"/>
      <c r="BU454" s="340"/>
      <c r="BV454" s="278"/>
      <c r="BW454" s="279"/>
      <c r="BX454" s="383"/>
      <c r="BY454" s="137"/>
      <c r="BZ454" s="137"/>
      <c r="CA454" s="137"/>
      <c r="CB454" s="361" t="str">
        <f t="shared" si="10"/>
        <v/>
      </c>
      <c r="CC454" s="361" t="str">
        <f t="shared" si="11"/>
        <v/>
      </c>
      <c r="CD454" s="137"/>
      <c r="CE454" s="137"/>
      <c r="CF454" s="137"/>
      <c r="CG454" s="67"/>
      <c r="CH454" s="67"/>
      <c r="CI454" s="67"/>
      <c r="CJ454" s="67"/>
      <c r="CK454" s="6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</row>
    <row r="455" spans="59:143" ht="18.75" x14ac:dyDescent="0.25">
      <c r="BG455" s="137"/>
      <c r="BH455" s="137"/>
      <c r="BI455" s="137"/>
      <c r="BJ455" s="137"/>
      <c r="BK455" s="137"/>
      <c r="BL455" s="85"/>
      <c r="BM455" s="85">
        <v>136</v>
      </c>
      <c r="BN455" s="340"/>
      <c r="BO455" s="340"/>
      <c r="BP455" s="340"/>
      <c r="BQ455" s="340"/>
      <c r="BR455" s="340"/>
      <c r="BS455" s="340"/>
      <c r="BT455" s="340"/>
      <c r="BU455" s="340"/>
      <c r="BV455" s="278"/>
      <c r="BW455" s="279"/>
      <c r="BX455" s="383"/>
      <c r="BY455" s="137"/>
      <c r="BZ455" s="137"/>
      <c r="CA455" s="137"/>
      <c r="CB455" s="361" t="str">
        <f t="shared" si="10"/>
        <v/>
      </c>
      <c r="CC455" s="361" t="str">
        <f t="shared" si="11"/>
        <v/>
      </c>
      <c r="CD455" s="137"/>
      <c r="CE455" s="137"/>
      <c r="CF455" s="137"/>
      <c r="CG455" s="67"/>
      <c r="CH455" s="67"/>
      <c r="CI455" s="67"/>
      <c r="CJ455" s="67"/>
      <c r="CK455" s="6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</row>
    <row r="456" spans="59:143" ht="18.75" x14ac:dyDescent="0.25">
      <c r="BG456" s="137"/>
      <c r="BH456" s="137"/>
      <c r="BI456" s="137"/>
      <c r="BJ456" s="137"/>
      <c r="BK456" s="137"/>
      <c r="BL456" s="85"/>
      <c r="BM456" s="85">
        <v>137</v>
      </c>
      <c r="BN456" s="340"/>
      <c r="BO456" s="340"/>
      <c r="BP456" s="340"/>
      <c r="BQ456" s="340"/>
      <c r="BR456" s="340"/>
      <c r="BS456" s="340"/>
      <c r="BT456" s="340"/>
      <c r="BU456" s="340"/>
      <c r="BV456" s="278"/>
      <c r="BW456" s="279"/>
      <c r="BX456" s="383"/>
      <c r="BY456" s="137"/>
      <c r="BZ456" s="137"/>
      <c r="CA456" s="137"/>
      <c r="CB456" s="361" t="str">
        <f t="shared" si="10"/>
        <v/>
      </c>
      <c r="CC456" s="361" t="str">
        <f t="shared" si="11"/>
        <v/>
      </c>
      <c r="CD456" s="137"/>
      <c r="CE456" s="137"/>
      <c r="CF456" s="137"/>
      <c r="CG456" s="67"/>
      <c r="CH456" s="67"/>
      <c r="CI456" s="67"/>
      <c r="CJ456" s="67"/>
      <c r="CK456" s="6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  <c r="EH456" s="137"/>
      <c r="EI456" s="137"/>
      <c r="EJ456" s="137"/>
      <c r="EK456" s="137"/>
      <c r="EL456" s="137"/>
      <c r="EM456" s="137"/>
    </row>
    <row r="457" spans="59:143" ht="18.75" x14ac:dyDescent="0.25">
      <c r="BG457" s="137"/>
      <c r="BH457" s="137"/>
      <c r="BI457" s="137"/>
      <c r="BJ457" s="137"/>
      <c r="BK457" s="137"/>
      <c r="BL457" s="85"/>
      <c r="BM457" s="85">
        <v>138</v>
      </c>
      <c r="BN457" s="340"/>
      <c r="BO457" s="340"/>
      <c r="BP457" s="340"/>
      <c r="BQ457" s="340"/>
      <c r="BR457" s="340"/>
      <c r="BS457" s="340"/>
      <c r="BT457" s="340"/>
      <c r="BU457" s="340"/>
      <c r="BV457" s="278"/>
      <c r="BW457" s="279"/>
      <c r="BX457" s="383"/>
      <c r="BY457" s="137"/>
      <c r="BZ457" s="137"/>
      <c r="CA457" s="137"/>
      <c r="CB457" s="361" t="str">
        <f t="shared" si="10"/>
        <v/>
      </c>
      <c r="CC457" s="361" t="str">
        <f t="shared" si="11"/>
        <v/>
      </c>
      <c r="CD457" s="137"/>
      <c r="CE457" s="137"/>
      <c r="CF457" s="137"/>
      <c r="CG457" s="67"/>
      <c r="CH457" s="67"/>
      <c r="CI457" s="67"/>
      <c r="CJ457" s="67"/>
      <c r="CK457" s="6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  <c r="EH457" s="137"/>
      <c r="EI457" s="137"/>
      <c r="EJ457" s="137"/>
      <c r="EK457" s="137"/>
      <c r="EL457" s="137"/>
      <c r="EM457" s="137"/>
    </row>
    <row r="458" spans="59:143" ht="18.75" x14ac:dyDescent="0.25">
      <c r="BG458" s="137"/>
      <c r="BH458" s="137"/>
      <c r="BI458" s="137"/>
      <c r="BJ458" s="137"/>
      <c r="BK458" s="137"/>
      <c r="BL458" s="85"/>
      <c r="BM458" s="85">
        <v>139</v>
      </c>
      <c r="BN458" s="340"/>
      <c r="BO458" s="340"/>
      <c r="BP458" s="340"/>
      <c r="BQ458" s="340"/>
      <c r="BR458" s="340"/>
      <c r="BS458" s="340"/>
      <c r="BT458" s="340"/>
      <c r="BU458" s="340"/>
      <c r="BV458" s="278"/>
      <c r="BW458" s="279"/>
      <c r="BX458" s="383"/>
      <c r="BY458" s="137"/>
      <c r="BZ458" s="137"/>
      <c r="CA458" s="137"/>
      <c r="CB458" s="361" t="str">
        <f t="shared" si="10"/>
        <v/>
      </c>
      <c r="CC458" s="361" t="str">
        <f t="shared" si="11"/>
        <v/>
      </c>
      <c r="CD458" s="137"/>
      <c r="CE458" s="137"/>
      <c r="CF458" s="137"/>
      <c r="CG458" s="67"/>
      <c r="CH458" s="67"/>
      <c r="CI458" s="67"/>
      <c r="CJ458" s="67"/>
      <c r="CK458" s="6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  <c r="DE458" s="137"/>
      <c r="DF458" s="137"/>
      <c r="DG458" s="137"/>
      <c r="DH458" s="137"/>
      <c r="DI458" s="137"/>
      <c r="DJ458" s="137"/>
      <c r="DK458" s="137"/>
      <c r="DL458" s="137"/>
      <c r="DM458" s="137"/>
      <c r="DN458" s="137"/>
      <c r="DO458" s="137"/>
      <c r="DP458" s="137"/>
      <c r="DQ458" s="137"/>
      <c r="DR458" s="137"/>
      <c r="DS458" s="137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137"/>
      <c r="ED458" s="137"/>
      <c r="EE458" s="137"/>
      <c r="EF458" s="137"/>
      <c r="EG458" s="137"/>
      <c r="EH458" s="137"/>
      <c r="EI458" s="137"/>
      <c r="EJ458" s="137"/>
      <c r="EK458" s="137"/>
      <c r="EL458" s="137"/>
      <c r="EM458" s="137"/>
    </row>
    <row r="459" spans="59:143" ht="18.75" x14ac:dyDescent="0.25">
      <c r="BG459" s="137"/>
      <c r="BH459" s="137"/>
      <c r="BI459" s="137"/>
      <c r="BJ459" s="137"/>
      <c r="BK459" s="137"/>
      <c r="BL459" s="85"/>
      <c r="BM459" s="85">
        <v>140</v>
      </c>
      <c r="BN459" s="340"/>
      <c r="BO459" s="340"/>
      <c r="BP459" s="340"/>
      <c r="BQ459" s="340"/>
      <c r="BR459" s="340"/>
      <c r="BS459" s="340"/>
      <c r="BT459" s="340"/>
      <c r="BU459" s="340"/>
      <c r="BV459" s="278"/>
      <c r="BW459" s="279"/>
      <c r="BX459" s="383"/>
      <c r="BY459" s="137"/>
      <c r="BZ459" s="137"/>
      <c r="CA459" s="137"/>
      <c r="CB459" s="361" t="str">
        <f t="shared" si="10"/>
        <v/>
      </c>
      <c r="CC459" s="361" t="str">
        <f t="shared" si="11"/>
        <v/>
      </c>
      <c r="CD459" s="137"/>
      <c r="CE459" s="137"/>
      <c r="CF459" s="137"/>
      <c r="CG459" s="67"/>
      <c r="CH459" s="67"/>
      <c r="CI459" s="67"/>
      <c r="CJ459" s="67"/>
      <c r="CK459" s="6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  <c r="EH459" s="137"/>
      <c r="EI459" s="137"/>
      <c r="EJ459" s="137"/>
      <c r="EK459" s="137"/>
      <c r="EL459" s="137"/>
      <c r="EM459" s="137"/>
    </row>
    <row r="460" spans="59:143" ht="18.75" x14ac:dyDescent="0.25">
      <c r="BG460" s="137"/>
      <c r="BH460" s="137"/>
      <c r="BI460" s="137"/>
      <c r="BJ460" s="137"/>
      <c r="BK460" s="137"/>
      <c r="BL460" s="85"/>
      <c r="BM460" s="85">
        <v>141</v>
      </c>
      <c r="BN460" s="340"/>
      <c r="BO460" s="340"/>
      <c r="BP460" s="340"/>
      <c r="BQ460" s="340"/>
      <c r="BR460" s="340"/>
      <c r="BS460" s="340"/>
      <c r="BT460" s="340"/>
      <c r="BU460" s="340"/>
      <c r="BV460" s="278"/>
      <c r="BW460" s="279"/>
      <c r="BX460" s="383"/>
      <c r="BY460" s="137"/>
      <c r="BZ460" s="137"/>
      <c r="CA460" s="137"/>
      <c r="CB460" s="361" t="str">
        <f t="shared" si="10"/>
        <v/>
      </c>
      <c r="CC460" s="361" t="str">
        <f t="shared" si="11"/>
        <v/>
      </c>
      <c r="CD460" s="137"/>
      <c r="CE460" s="137"/>
      <c r="CF460" s="137"/>
      <c r="CG460" s="67"/>
      <c r="CH460" s="67"/>
      <c r="CI460" s="67"/>
      <c r="CJ460" s="67"/>
      <c r="CK460" s="67"/>
      <c r="CL460" s="137"/>
      <c r="CM460" s="137"/>
      <c r="CN460" s="137"/>
      <c r="CO460" s="137"/>
      <c r="CP460" s="137"/>
      <c r="CQ460" s="137"/>
      <c r="CR460" s="137"/>
      <c r="CS460" s="137"/>
      <c r="CT460" s="137"/>
      <c r="CU460" s="137"/>
      <c r="CV460" s="137"/>
      <c r="CW460" s="137"/>
      <c r="CX460" s="137"/>
      <c r="CY460" s="137"/>
      <c r="CZ460" s="137"/>
      <c r="DA460" s="137"/>
      <c r="DB460" s="137"/>
      <c r="DC460" s="137"/>
      <c r="DD460" s="137"/>
      <c r="DE460" s="137"/>
      <c r="DF460" s="137"/>
      <c r="DG460" s="137"/>
      <c r="DH460" s="137"/>
      <c r="DI460" s="137"/>
      <c r="DJ460" s="137"/>
      <c r="DK460" s="137"/>
      <c r="DL460" s="137"/>
      <c r="DM460" s="137"/>
      <c r="DN460" s="137"/>
      <c r="DO460" s="137"/>
      <c r="DP460" s="137"/>
      <c r="DQ460" s="137"/>
      <c r="DR460" s="137"/>
      <c r="DS460" s="137"/>
      <c r="DT460" s="137"/>
      <c r="DU460" s="137"/>
      <c r="DV460" s="137"/>
      <c r="DW460" s="137"/>
      <c r="DX460" s="137"/>
      <c r="DY460" s="137"/>
      <c r="DZ460" s="137"/>
      <c r="EA460" s="137"/>
      <c r="EB460" s="137"/>
      <c r="EC460" s="137"/>
      <c r="ED460" s="137"/>
      <c r="EE460" s="137"/>
      <c r="EF460" s="137"/>
      <c r="EG460" s="137"/>
      <c r="EH460" s="137"/>
      <c r="EI460" s="137"/>
      <c r="EJ460" s="137"/>
      <c r="EK460" s="137"/>
      <c r="EL460" s="137"/>
      <c r="EM460" s="137"/>
    </row>
    <row r="461" spans="59:143" ht="18.75" x14ac:dyDescent="0.25">
      <c r="BG461" s="137"/>
      <c r="BH461" s="137"/>
      <c r="BI461" s="137"/>
      <c r="BJ461" s="137"/>
      <c r="BK461" s="137"/>
      <c r="BL461" s="85"/>
      <c r="BM461" s="85">
        <v>142</v>
      </c>
      <c r="BN461" s="340"/>
      <c r="BO461" s="340"/>
      <c r="BP461" s="340"/>
      <c r="BQ461" s="340"/>
      <c r="BR461" s="340"/>
      <c r="BS461" s="340"/>
      <c r="BT461" s="340"/>
      <c r="BU461" s="340"/>
      <c r="BV461" s="278"/>
      <c r="BW461" s="279"/>
      <c r="BX461" s="383"/>
      <c r="BY461" s="137"/>
      <c r="BZ461" s="137"/>
      <c r="CA461" s="137"/>
      <c r="CB461" s="361" t="str">
        <f t="shared" si="10"/>
        <v/>
      </c>
      <c r="CC461" s="361" t="str">
        <f t="shared" si="11"/>
        <v/>
      </c>
      <c r="CD461" s="137"/>
      <c r="CE461" s="137"/>
      <c r="CF461" s="137"/>
      <c r="CG461" s="67"/>
      <c r="CH461" s="67"/>
      <c r="CI461" s="67"/>
      <c r="CJ461" s="67"/>
      <c r="CK461" s="67"/>
      <c r="CL461" s="137"/>
      <c r="CM461" s="137"/>
      <c r="CN461" s="137"/>
      <c r="CO461" s="137"/>
      <c r="CP461" s="137"/>
      <c r="CQ461" s="137"/>
      <c r="CR461" s="137"/>
      <c r="CS461" s="137"/>
      <c r="CT461" s="137"/>
      <c r="CU461" s="137"/>
      <c r="CV461" s="137"/>
      <c r="CW461" s="137"/>
      <c r="CX461" s="137"/>
      <c r="CY461" s="137"/>
      <c r="CZ461" s="137"/>
      <c r="DA461" s="137"/>
      <c r="DB461" s="137"/>
      <c r="DC461" s="137"/>
      <c r="DD461" s="137"/>
      <c r="DE461" s="137"/>
      <c r="DF461" s="137"/>
      <c r="DG461" s="137"/>
      <c r="DH461" s="137"/>
      <c r="DI461" s="137"/>
      <c r="DJ461" s="137"/>
      <c r="DK461" s="137"/>
      <c r="DL461" s="137"/>
      <c r="DM461" s="137"/>
      <c r="DN461" s="137"/>
      <c r="DO461" s="137"/>
      <c r="DP461" s="137"/>
      <c r="DQ461" s="137"/>
      <c r="DR461" s="137"/>
      <c r="DS461" s="137"/>
      <c r="DT461" s="137"/>
      <c r="DU461" s="137"/>
      <c r="DV461" s="137"/>
      <c r="DW461" s="137"/>
      <c r="DX461" s="137"/>
      <c r="DY461" s="137"/>
      <c r="DZ461" s="137"/>
      <c r="EA461" s="137"/>
      <c r="EB461" s="137"/>
      <c r="EC461" s="137"/>
      <c r="ED461" s="137"/>
      <c r="EE461" s="137"/>
      <c r="EF461" s="137"/>
      <c r="EG461" s="137"/>
      <c r="EH461" s="137"/>
      <c r="EI461" s="137"/>
      <c r="EJ461" s="137"/>
      <c r="EK461" s="137"/>
      <c r="EL461" s="137"/>
      <c r="EM461" s="137"/>
    </row>
    <row r="462" spans="59:143" ht="18.75" x14ac:dyDescent="0.25">
      <c r="BG462" s="137"/>
      <c r="BH462" s="137"/>
      <c r="BI462" s="137"/>
      <c r="BJ462" s="137"/>
      <c r="BK462" s="137"/>
      <c r="BL462" s="85"/>
      <c r="BM462" s="85">
        <v>143</v>
      </c>
      <c r="BN462" s="340"/>
      <c r="BO462" s="340"/>
      <c r="BP462" s="340"/>
      <c r="BQ462" s="340"/>
      <c r="BR462" s="340"/>
      <c r="BS462" s="340"/>
      <c r="BT462" s="340"/>
      <c r="BU462" s="340"/>
      <c r="BV462" s="278"/>
      <c r="BW462" s="279"/>
      <c r="BX462" s="383"/>
      <c r="BY462" s="137"/>
      <c r="BZ462" s="137"/>
      <c r="CA462" s="137"/>
      <c r="CB462" s="361" t="str">
        <f t="shared" si="10"/>
        <v/>
      </c>
      <c r="CC462" s="361" t="str">
        <f t="shared" si="11"/>
        <v/>
      </c>
      <c r="CD462" s="137"/>
      <c r="CE462" s="137"/>
      <c r="CF462" s="137"/>
      <c r="CG462" s="67"/>
      <c r="CH462" s="67"/>
      <c r="CI462" s="67"/>
      <c r="CJ462" s="67"/>
      <c r="CK462" s="6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  <c r="DE462" s="137"/>
      <c r="DF462" s="137"/>
      <c r="DG462" s="137"/>
      <c r="DH462" s="137"/>
      <c r="DI462" s="137"/>
      <c r="DJ462" s="137"/>
      <c r="DK462" s="137"/>
      <c r="DL462" s="137"/>
      <c r="DM462" s="137"/>
      <c r="DN462" s="137"/>
      <c r="DO462" s="137"/>
      <c r="DP462" s="137"/>
      <c r="DQ462" s="137"/>
      <c r="DR462" s="137"/>
      <c r="DS462" s="137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137"/>
      <c r="ED462" s="137"/>
      <c r="EE462" s="137"/>
      <c r="EF462" s="137"/>
      <c r="EG462" s="137"/>
      <c r="EH462" s="137"/>
      <c r="EI462" s="137"/>
      <c r="EJ462" s="137"/>
      <c r="EK462" s="137"/>
      <c r="EL462" s="137"/>
      <c r="EM462" s="137"/>
    </row>
    <row r="463" spans="59:143" ht="18.75" x14ac:dyDescent="0.25">
      <c r="BG463" s="137"/>
      <c r="BH463" s="137"/>
      <c r="BI463" s="137"/>
      <c r="BJ463" s="137"/>
      <c r="BK463" s="137"/>
      <c r="BL463" s="85"/>
      <c r="BM463" s="85">
        <v>144</v>
      </c>
      <c r="BN463" s="340"/>
      <c r="BO463" s="340"/>
      <c r="BP463" s="340"/>
      <c r="BQ463" s="340"/>
      <c r="BR463" s="340"/>
      <c r="BS463" s="340"/>
      <c r="BT463" s="340"/>
      <c r="BU463" s="340"/>
      <c r="BV463" s="278"/>
      <c r="BW463" s="279"/>
      <c r="BX463" s="383"/>
      <c r="BY463" s="137"/>
      <c r="BZ463" s="137"/>
      <c r="CA463" s="137"/>
      <c r="CB463" s="361" t="str">
        <f t="shared" si="10"/>
        <v/>
      </c>
      <c r="CC463" s="361" t="str">
        <f t="shared" si="11"/>
        <v/>
      </c>
      <c r="CD463" s="137"/>
      <c r="CE463" s="137"/>
      <c r="CF463" s="137"/>
      <c r="CG463" s="67"/>
      <c r="CH463" s="67"/>
      <c r="CI463" s="67"/>
      <c r="CJ463" s="67"/>
      <c r="CK463" s="6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  <c r="EH463" s="137"/>
      <c r="EI463" s="137"/>
      <c r="EJ463" s="137"/>
      <c r="EK463" s="137"/>
      <c r="EL463" s="137"/>
      <c r="EM463" s="137"/>
    </row>
    <row r="464" spans="59:143" ht="18.75" x14ac:dyDescent="0.25">
      <c r="BG464" s="137"/>
      <c r="BH464" s="137"/>
      <c r="BI464" s="137"/>
      <c r="BJ464" s="137"/>
      <c r="BK464" s="137"/>
      <c r="BL464" s="85"/>
      <c r="BM464" s="85">
        <v>145</v>
      </c>
      <c r="BN464" s="340"/>
      <c r="BO464" s="340"/>
      <c r="BP464" s="340"/>
      <c r="BQ464" s="340"/>
      <c r="BR464" s="340"/>
      <c r="BS464" s="340"/>
      <c r="BT464" s="340"/>
      <c r="BU464" s="340"/>
      <c r="BV464" s="278"/>
      <c r="BW464" s="279"/>
      <c r="BX464" s="383"/>
      <c r="BY464" s="137"/>
      <c r="BZ464" s="137"/>
      <c r="CA464" s="137"/>
      <c r="CB464" s="361" t="str">
        <f t="shared" si="10"/>
        <v/>
      </c>
      <c r="CC464" s="361" t="str">
        <f t="shared" si="11"/>
        <v/>
      </c>
      <c r="CD464" s="137"/>
      <c r="CE464" s="137"/>
      <c r="CF464" s="137"/>
      <c r="CG464" s="67"/>
      <c r="CH464" s="67"/>
      <c r="CI464" s="67"/>
      <c r="CJ464" s="67"/>
      <c r="CK464" s="6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  <c r="EH464" s="137"/>
      <c r="EI464" s="137"/>
      <c r="EJ464" s="137"/>
      <c r="EK464" s="137"/>
      <c r="EL464" s="137"/>
      <c r="EM464" s="137"/>
    </row>
    <row r="465" spans="59:143" ht="18.75" x14ac:dyDescent="0.25">
      <c r="BG465" s="137"/>
      <c r="BH465" s="137"/>
      <c r="BI465" s="137"/>
      <c r="BJ465" s="137"/>
      <c r="BK465" s="137"/>
      <c r="BL465" s="85"/>
      <c r="BM465" s="85">
        <v>146</v>
      </c>
      <c r="BN465" s="340"/>
      <c r="BO465" s="340"/>
      <c r="BP465" s="340"/>
      <c r="BQ465" s="340"/>
      <c r="BR465" s="340"/>
      <c r="BS465" s="340"/>
      <c r="BT465" s="340"/>
      <c r="BU465" s="340"/>
      <c r="BV465" s="278"/>
      <c r="BW465" s="279"/>
      <c r="BX465" s="383"/>
      <c r="BY465" s="137"/>
      <c r="BZ465" s="137"/>
      <c r="CA465" s="137"/>
      <c r="CB465" s="361" t="str">
        <f t="shared" si="10"/>
        <v/>
      </c>
      <c r="CC465" s="361" t="str">
        <f t="shared" si="11"/>
        <v/>
      </c>
      <c r="CD465" s="137"/>
      <c r="CE465" s="137"/>
      <c r="CF465" s="137"/>
      <c r="CG465" s="67"/>
      <c r="CH465" s="67"/>
      <c r="CI465" s="67"/>
      <c r="CJ465" s="67"/>
      <c r="CK465" s="6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  <c r="DE465" s="137"/>
      <c r="DF465" s="137"/>
      <c r="DG465" s="137"/>
      <c r="DH465" s="137"/>
      <c r="DI465" s="137"/>
      <c r="DJ465" s="137"/>
      <c r="DK465" s="137"/>
      <c r="DL465" s="137"/>
      <c r="DM465" s="137"/>
      <c r="DN465" s="137"/>
      <c r="DO465" s="137"/>
      <c r="DP465" s="137"/>
      <c r="DQ465" s="137"/>
      <c r="DR465" s="137"/>
      <c r="DS465" s="137"/>
      <c r="DT465" s="137"/>
      <c r="DU465" s="137"/>
      <c r="DV465" s="137"/>
      <c r="DW465" s="137"/>
      <c r="DX465" s="137"/>
      <c r="DY465" s="137"/>
      <c r="DZ465" s="137"/>
      <c r="EA465" s="137"/>
      <c r="EB465" s="137"/>
      <c r="EC465" s="137"/>
      <c r="ED465" s="137"/>
      <c r="EE465" s="137"/>
      <c r="EF465" s="137"/>
      <c r="EG465" s="137"/>
      <c r="EH465" s="137"/>
      <c r="EI465" s="137"/>
      <c r="EJ465" s="137"/>
      <c r="EK465" s="137"/>
      <c r="EL465" s="137"/>
      <c r="EM465" s="137"/>
    </row>
    <row r="466" spans="59:143" ht="18.75" x14ac:dyDescent="0.25">
      <c r="BG466" s="137"/>
      <c r="BH466" s="137"/>
      <c r="BI466" s="137"/>
      <c r="BJ466" s="137"/>
      <c r="BK466" s="137"/>
      <c r="BL466" s="85"/>
      <c r="BM466" s="85">
        <v>147</v>
      </c>
      <c r="BN466" s="340"/>
      <c r="BO466" s="340"/>
      <c r="BP466" s="340"/>
      <c r="BQ466" s="340"/>
      <c r="BR466" s="340"/>
      <c r="BS466" s="340"/>
      <c r="BT466" s="340"/>
      <c r="BU466" s="340"/>
      <c r="BV466" s="278"/>
      <c r="BW466" s="279"/>
      <c r="BX466" s="383"/>
      <c r="BY466" s="137"/>
      <c r="BZ466" s="137"/>
      <c r="CA466" s="137"/>
      <c r="CB466" s="361" t="str">
        <f t="shared" si="10"/>
        <v/>
      </c>
      <c r="CC466" s="361" t="str">
        <f t="shared" si="11"/>
        <v/>
      </c>
      <c r="CD466" s="137"/>
      <c r="CE466" s="137"/>
      <c r="CF466" s="137"/>
      <c r="CG466" s="67"/>
      <c r="CH466" s="67"/>
      <c r="CI466" s="67"/>
      <c r="CJ466" s="67"/>
      <c r="CK466" s="6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</row>
    <row r="467" spans="59:143" ht="18.75" x14ac:dyDescent="0.25">
      <c r="BG467" s="137"/>
      <c r="BH467" s="137"/>
      <c r="BI467" s="137"/>
      <c r="BJ467" s="137"/>
      <c r="BK467" s="137"/>
      <c r="BL467" s="85"/>
      <c r="BM467" s="85">
        <v>148</v>
      </c>
      <c r="BN467" s="340"/>
      <c r="BO467" s="340"/>
      <c r="BP467" s="340"/>
      <c r="BQ467" s="340"/>
      <c r="BR467" s="340"/>
      <c r="BS467" s="340"/>
      <c r="BT467" s="340"/>
      <c r="BU467" s="340"/>
      <c r="BV467" s="278"/>
      <c r="BW467" s="279"/>
      <c r="BX467" s="383"/>
      <c r="BY467" s="137"/>
      <c r="BZ467" s="137"/>
      <c r="CA467" s="137"/>
      <c r="CB467" s="361" t="str">
        <f t="shared" si="10"/>
        <v/>
      </c>
      <c r="CC467" s="361" t="str">
        <f t="shared" si="11"/>
        <v/>
      </c>
      <c r="CD467" s="137"/>
      <c r="CE467" s="137"/>
      <c r="CF467" s="137"/>
      <c r="CG467" s="67"/>
      <c r="CH467" s="67"/>
      <c r="CI467" s="67"/>
      <c r="CJ467" s="67"/>
      <c r="CK467" s="6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</row>
    <row r="468" spans="59:143" ht="18.75" x14ac:dyDescent="0.25">
      <c r="BG468" s="137"/>
      <c r="BH468" s="137"/>
      <c r="BI468" s="137"/>
      <c r="BJ468" s="137"/>
      <c r="BK468" s="137"/>
      <c r="BL468" s="85"/>
      <c r="BM468" s="85">
        <v>149</v>
      </c>
      <c r="BN468" s="340"/>
      <c r="BO468" s="340"/>
      <c r="BP468" s="340"/>
      <c r="BQ468" s="340"/>
      <c r="BR468" s="340"/>
      <c r="BS468" s="340"/>
      <c r="BT468" s="340"/>
      <c r="BU468" s="340"/>
      <c r="BV468" s="278"/>
      <c r="BW468" s="279"/>
      <c r="BX468" s="383"/>
      <c r="BY468" s="137"/>
      <c r="BZ468" s="137"/>
      <c r="CA468" s="137"/>
      <c r="CB468" s="361" t="str">
        <f t="shared" si="10"/>
        <v/>
      </c>
      <c r="CC468" s="361" t="str">
        <f t="shared" si="11"/>
        <v/>
      </c>
      <c r="CD468" s="137"/>
      <c r="CE468" s="137"/>
      <c r="CF468" s="137"/>
      <c r="CG468" s="67"/>
      <c r="CH468" s="67"/>
      <c r="CI468" s="67"/>
      <c r="CJ468" s="67"/>
      <c r="CK468" s="6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</row>
    <row r="469" spans="59:143" ht="18.75" x14ac:dyDescent="0.25">
      <c r="BG469" s="137"/>
      <c r="BH469" s="137"/>
      <c r="BI469" s="137"/>
      <c r="BJ469" s="137"/>
      <c r="BK469" s="137"/>
      <c r="BL469" s="85"/>
      <c r="BM469" s="85">
        <v>150</v>
      </c>
      <c r="BN469" s="340"/>
      <c r="BO469" s="340"/>
      <c r="BP469" s="340"/>
      <c r="BQ469" s="340"/>
      <c r="BR469" s="340"/>
      <c r="BS469" s="340"/>
      <c r="BT469" s="340"/>
      <c r="BU469" s="340"/>
      <c r="BV469" s="278"/>
      <c r="BW469" s="279"/>
      <c r="BX469" s="383"/>
      <c r="BY469" s="137"/>
      <c r="BZ469" s="137"/>
      <c r="CA469" s="137"/>
      <c r="CB469" s="361" t="str">
        <f t="shared" si="10"/>
        <v/>
      </c>
      <c r="CC469" s="361" t="str">
        <f t="shared" si="11"/>
        <v/>
      </c>
      <c r="CD469" s="137"/>
      <c r="CE469" s="137"/>
      <c r="CF469" s="137"/>
      <c r="CG469" s="67"/>
      <c r="CH469" s="67"/>
      <c r="CI469" s="67"/>
      <c r="CJ469" s="67"/>
      <c r="CK469" s="6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</row>
    <row r="470" spans="59:143" ht="18.75" x14ac:dyDescent="0.25">
      <c r="BG470" s="137"/>
      <c r="BH470" s="137"/>
      <c r="BI470" s="137"/>
      <c r="BJ470" s="137"/>
      <c r="BK470" s="137"/>
      <c r="BL470" s="85"/>
      <c r="BM470" s="85">
        <v>151</v>
      </c>
      <c r="BN470" s="340"/>
      <c r="BO470" s="340"/>
      <c r="BP470" s="340"/>
      <c r="BQ470" s="340"/>
      <c r="BR470" s="340"/>
      <c r="BS470" s="340"/>
      <c r="BT470" s="340"/>
      <c r="BU470" s="340"/>
      <c r="BV470" s="278"/>
      <c r="BW470" s="279"/>
      <c r="BX470" s="383"/>
      <c r="BY470" s="137"/>
      <c r="BZ470" s="137"/>
      <c r="CA470" s="137"/>
      <c r="CB470" s="361" t="str">
        <f t="shared" si="10"/>
        <v/>
      </c>
      <c r="CC470" s="361" t="str">
        <f t="shared" si="11"/>
        <v/>
      </c>
      <c r="CD470" s="137"/>
      <c r="CE470" s="137"/>
      <c r="CF470" s="137"/>
      <c r="CG470" s="67"/>
      <c r="CH470" s="67"/>
      <c r="CI470" s="67"/>
      <c r="CJ470" s="67"/>
      <c r="CK470" s="6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</row>
    <row r="471" spans="59:143" ht="18.75" x14ac:dyDescent="0.25">
      <c r="BG471" s="137"/>
      <c r="BH471" s="137"/>
      <c r="BI471" s="137"/>
      <c r="BJ471" s="137"/>
      <c r="BK471" s="137"/>
      <c r="BL471" s="85"/>
      <c r="BM471" s="85">
        <v>152</v>
      </c>
      <c r="BN471" s="340"/>
      <c r="BO471" s="340"/>
      <c r="BP471" s="340"/>
      <c r="BQ471" s="340"/>
      <c r="BR471" s="340"/>
      <c r="BS471" s="340"/>
      <c r="BT471" s="340"/>
      <c r="BU471" s="340"/>
      <c r="BV471" s="278"/>
      <c r="BW471" s="279"/>
      <c r="BX471" s="383"/>
      <c r="BY471" s="137"/>
      <c r="BZ471" s="137"/>
      <c r="CA471" s="137"/>
      <c r="CB471" s="361" t="str">
        <f t="shared" si="10"/>
        <v/>
      </c>
      <c r="CC471" s="361" t="str">
        <f t="shared" si="11"/>
        <v/>
      </c>
      <c r="CD471" s="137"/>
      <c r="CE471" s="137"/>
      <c r="CF471" s="137"/>
      <c r="CG471" s="67"/>
      <c r="CH471" s="67"/>
      <c r="CI471" s="67"/>
      <c r="CJ471" s="67"/>
      <c r="CK471" s="6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</row>
    <row r="472" spans="59:143" ht="18.75" x14ac:dyDescent="0.25">
      <c r="BG472" s="137"/>
      <c r="BH472" s="137"/>
      <c r="BI472" s="137"/>
      <c r="BJ472" s="137"/>
      <c r="BK472" s="137"/>
      <c r="BL472" s="85"/>
      <c r="BM472" s="85">
        <v>153</v>
      </c>
      <c r="BN472" s="340"/>
      <c r="BO472" s="340"/>
      <c r="BP472" s="340"/>
      <c r="BQ472" s="340"/>
      <c r="BR472" s="340"/>
      <c r="BS472" s="340"/>
      <c r="BT472" s="340"/>
      <c r="BU472" s="340"/>
      <c r="BV472" s="278"/>
      <c r="BW472" s="279"/>
      <c r="BX472" s="383"/>
      <c r="BY472" s="137"/>
      <c r="BZ472" s="137"/>
      <c r="CA472" s="137"/>
      <c r="CB472" s="361" t="str">
        <f t="shared" si="10"/>
        <v/>
      </c>
      <c r="CC472" s="361" t="str">
        <f t="shared" si="11"/>
        <v/>
      </c>
      <c r="CD472" s="137"/>
      <c r="CE472" s="137"/>
      <c r="CF472" s="137"/>
      <c r="CG472" s="67"/>
      <c r="CH472" s="67"/>
      <c r="CI472" s="67"/>
      <c r="CJ472" s="67"/>
      <c r="CK472" s="6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</row>
    <row r="473" spans="59:143" ht="18.75" x14ac:dyDescent="0.25">
      <c r="BG473" s="137"/>
      <c r="BH473" s="137"/>
      <c r="BI473" s="137"/>
      <c r="BJ473" s="137"/>
      <c r="BK473" s="137"/>
      <c r="BL473" s="85"/>
      <c r="BM473" s="85">
        <v>154</v>
      </c>
      <c r="BN473" s="340"/>
      <c r="BO473" s="340"/>
      <c r="BP473" s="340"/>
      <c r="BQ473" s="340"/>
      <c r="BR473" s="340"/>
      <c r="BS473" s="340"/>
      <c r="BT473" s="340"/>
      <c r="BU473" s="340"/>
      <c r="BV473" s="278"/>
      <c r="BW473" s="279"/>
      <c r="BX473" s="383"/>
      <c r="BY473" s="137"/>
      <c r="BZ473" s="137"/>
      <c r="CA473" s="137"/>
      <c r="CB473" s="361" t="str">
        <f t="shared" si="10"/>
        <v/>
      </c>
      <c r="CC473" s="361" t="str">
        <f t="shared" si="11"/>
        <v/>
      </c>
      <c r="CD473" s="137"/>
      <c r="CE473" s="137"/>
      <c r="CF473" s="137"/>
      <c r="CG473" s="67"/>
      <c r="CH473" s="67"/>
      <c r="CI473" s="67"/>
      <c r="CJ473" s="67"/>
      <c r="CK473" s="6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</row>
    <row r="474" spans="59:143" ht="18.75" x14ac:dyDescent="0.25">
      <c r="BG474" s="137"/>
      <c r="BH474" s="137"/>
      <c r="BI474" s="137"/>
      <c r="BJ474" s="137"/>
      <c r="BK474" s="137"/>
      <c r="BL474" s="85"/>
      <c r="BM474" s="85">
        <v>155</v>
      </c>
      <c r="BN474" s="340"/>
      <c r="BO474" s="340"/>
      <c r="BP474" s="340"/>
      <c r="BQ474" s="340"/>
      <c r="BR474" s="340"/>
      <c r="BS474" s="340"/>
      <c r="BT474" s="340"/>
      <c r="BU474" s="340"/>
      <c r="BV474" s="278"/>
      <c r="BW474" s="279"/>
      <c r="BX474" s="383"/>
      <c r="BY474" s="137"/>
      <c r="BZ474" s="137"/>
      <c r="CA474" s="137"/>
      <c r="CB474" s="361" t="str">
        <f t="shared" si="10"/>
        <v/>
      </c>
      <c r="CC474" s="361" t="str">
        <f t="shared" si="11"/>
        <v/>
      </c>
      <c r="CD474" s="137"/>
      <c r="CE474" s="137"/>
      <c r="CF474" s="137"/>
      <c r="CG474" s="67"/>
      <c r="CH474" s="67"/>
      <c r="CI474" s="67"/>
      <c r="CJ474" s="67"/>
      <c r="CK474" s="6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</row>
    <row r="475" spans="59:143" ht="18.75" x14ac:dyDescent="0.25">
      <c r="BG475" s="137"/>
      <c r="BH475" s="137"/>
      <c r="BI475" s="137"/>
      <c r="BJ475" s="137"/>
      <c r="BK475" s="137"/>
      <c r="BL475" s="85"/>
      <c r="BM475" s="85">
        <v>156</v>
      </c>
      <c r="BN475" s="340"/>
      <c r="BO475" s="340"/>
      <c r="BP475" s="340"/>
      <c r="BQ475" s="340"/>
      <c r="BR475" s="340"/>
      <c r="BS475" s="340"/>
      <c r="BT475" s="340"/>
      <c r="BU475" s="340"/>
      <c r="BV475" s="278"/>
      <c r="BW475" s="279"/>
      <c r="BX475" s="383"/>
      <c r="BY475" s="137"/>
      <c r="BZ475" s="137"/>
      <c r="CA475" s="137"/>
      <c r="CB475" s="361" t="str">
        <f t="shared" si="10"/>
        <v/>
      </c>
      <c r="CC475" s="361" t="str">
        <f t="shared" si="11"/>
        <v/>
      </c>
      <c r="CD475" s="137"/>
      <c r="CE475" s="137"/>
      <c r="CF475" s="137"/>
      <c r="CG475" s="67"/>
      <c r="CH475" s="67"/>
      <c r="CI475" s="67"/>
      <c r="CJ475" s="67"/>
      <c r="CK475" s="6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  <c r="EH475" s="137"/>
      <c r="EI475" s="137"/>
      <c r="EJ475" s="137"/>
      <c r="EK475" s="137"/>
      <c r="EL475" s="137"/>
      <c r="EM475" s="137"/>
    </row>
    <row r="476" spans="59:143" ht="18.75" x14ac:dyDescent="0.25">
      <c r="BG476" s="137"/>
      <c r="BH476" s="137"/>
      <c r="BI476" s="137"/>
      <c r="BJ476" s="137"/>
      <c r="BK476" s="137"/>
      <c r="BL476" s="85"/>
      <c r="BM476" s="85">
        <v>157</v>
      </c>
      <c r="BN476" s="340"/>
      <c r="BO476" s="340"/>
      <c r="BP476" s="340"/>
      <c r="BQ476" s="340"/>
      <c r="BR476" s="340"/>
      <c r="BS476" s="340"/>
      <c r="BT476" s="340"/>
      <c r="BU476" s="340"/>
      <c r="BV476" s="278"/>
      <c r="BW476" s="279"/>
      <c r="BX476" s="383"/>
      <c r="BY476" s="137"/>
      <c r="BZ476" s="137"/>
      <c r="CA476" s="137"/>
      <c r="CB476" s="361" t="str">
        <f t="shared" si="10"/>
        <v/>
      </c>
      <c r="CC476" s="361" t="str">
        <f t="shared" si="11"/>
        <v/>
      </c>
      <c r="CD476" s="137"/>
      <c r="CE476" s="137"/>
      <c r="CF476" s="137"/>
      <c r="CG476" s="67"/>
      <c r="CH476" s="67"/>
      <c r="CI476" s="67"/>
      <c r="CJ476" s="67"/>
      <c r="CK476" s="6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</row>
    <row r="477" spans="59:143" ht="18.75" x14ac:dyDescent="0.25">
      <c r="BG477" s="137"/>
      <c r="BH477" s="137"/>
      <c r="BI477" s="137"/>
      <c r="BJ477" s="137"/>
      <c r="BK477" s="137"/>
      <c r="BL477" s="85"/>
      <c r="BM477" s="85">
        <v>158</v>
      </c>
      <c r="BN477" s="340"/>
      <c r="BO477" s="340"/>
      <c r="BP477" s="340"/>
      <c r="BQ477" s="340"/>
      <c r="BR477" s="340"/>
      <c r="BS477" s="340"/>
      <c r="BT477" s="340"/>
      <c r="BU477" s="340"/>
      <c r="BV477" s="278"/>
      <c r="BW477" s="279"/>
      <c r="BX477" s="383"/>
      <c r="BY477" s="137"/>
      <c r="BZ477" s="137"/>
      <c r="CA477" s="137"/>
      <c r="CB477" s="361" t="str">
        <f t="shared" si="10"/>
        <v/>
      </c>
      <c r="CC477" s="361" t="str">
        <f t="shared" si="11"/>
        <v/>
      </c>
      <c r="CD477" s="137"/>
      <c r="CE477" s="137"/>
      <c r="CF477" s="137"/>
      <c r="CG477" s="67"/>
      <c r="CH477" s="67"/>
      <c r="CI477" s="67"/>
      <c r="CJ477" s="67"/>
      <c r="CK477" s="6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</row>
    <row r="478" spans="59:143" ht="18.75" x14ac:dyDescent="0.25">
      <c r="BG478" s="137"/>
      <c r="BH478" s="137"/>
      <c r="BI478" s="137"/>
      <c r="BJ478" s="137"/>
      <c r="BK478" s="137"/>
      <c r="BL478" s="85"/>
      <c r="BM478" s="85">
        <v>159</v>
      </c>
      <c r="BN478" s="340"/>
      <c r="BO478" s="340"/>
      <c r="BP478" s="340"/>
      <c r="BQ478" s="340"/>
      <c r="BR478" s="340"/>
      <c r="BS478" s="340"/>
      <c r="BT478" s="340"/>
      <c r="BU478" s="340"/>
      <c r="BV478" s="278"/>
      <c r="BW478" s="279"/>
      <c r="BX478" s="383"/>
      <c r="BY478" s="137"/>
      <c r="BZ478" s="137"/>
      <c r="CA478" s="137"/>
      <c r="CB478" s="361" t="str">
        <f t="shared" si="10"/>
        <v/>
      </c>
      <c r="CC478" s="361" t="str">
        <f t="shared" si="11"/>
        <v/>
      </c>
      <c r="CD478" s="137"/>
      <c r="CE478" s="137"/>
      <c r="CF478" s="137"/>
      <c r="CG478" s="67"/>
      <c r="CH478" s="67"/>
      <c r="CI478" s="67"/>
      <c r="CJ478" s="67"/>
      <c r="CK478" s="6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</row>
    <row r="479" spans="59:143" ht="18.75" x14ac:dyDescent="0.25">
      <c r="BG479" s="137"/>
      <c r="BH479" s="137"/>
      <c r="BI479" s="137"/>
      <c r="BJ479" s="137"/>
      <c r="BK479" s="137"/>
      <c r="BL479" s="85"/>
      <c r="BM479" s="85">
        <v>160</v>
      </c>
      <c r="BN479" s="340"/>
      <c r="BO479" s="340"/>
      <c r="BP479" s="340"/>
      <c r="BQ479" s="340"/>
      <c r="BR479" s="340"/>
      <c r="BS479" s="340"/>
      <c r="BT479" s="340"/>
      <c r="BU479" s="340"/>
      <c r="BV479" s="278"/>
      <c r="BW479" s="279"/>
      <c r="BX479" s="383"/>
      <c r="BY479" s="137"/>
      <c r="BZ479" s="137"/>
      <c r="CA479" s="137"/>
      <c r="CB479" s="361" t="str">
        <f t="shared" si="10"/>
        <v/>
      </c>
      <c r="CC479" s="361" t="str">
        <f t="shared" si="11"/>
        <v/>
      </c>
      <c r="CD479" s="137"/>
      <c r="CE479" s="137"/>
      <c r="CF479" s="137"/>
      <c r="CG479" s="67"/>
      <c r="CH479" s="67"/>
      <c r="CI479" s="67"/>
      <c r="CJ479" s="67"/>
      <c r="CK479" s="6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  <c r="EH479" s="137"/>
      <c r="EI479" s="137"/>
      <c r="EJ479" s="137"/>
      <c r="EK479" s="137"/>
      <c r="EL479" s="137"/>
      <c r="EM479" s="137"/>
    </row>
    <row r="480" spans="59:143" ht="18.75" x14ac:dyDescent="0.25">
      <c r="BG480" s="137"/>
      <c r="BH480" s="137"/>
      <c r="BI480" s="137"/>
      <c r="BJ480" s="137"/>
      <c r="BK480" s="137"/>
      <c r="BL480" s="85"/>
      <c r="BM480" s="85">
        <v>161</v>
      </c>
      <c r="BN480" s="340"/>
      <c r="BO480" s="340"/>
      <c r="BP480" s="340"/>
      <c r="BQ480" s="340"/>
      <c r="BR480" s="340"/>
      <c r="BS480" s="340"/>
      <c r="BT480" s="340"/>
      <c r="BU480" s="340"/>
      <c r="BV480" s="278"/>
      <c r="BW480" s="279"/>
      <c r="BX480" s="383"/>
      <c r="BY480" s="137"/>
      <c r="BZ480" s="137"/>
      <c r="CA480" s="137"/>
      <c r="CB480" s="361" t="str">
        <f t="shared" si="10"/>
        <v/>
      </c>
      <c r="CC480" s="361" t="str">
        <f t="shared" si="11"/>
        <v/>
      </c>
      <c r="CD480" s="137"/>
      <c r="CE480" s="137"/>
      <c r="CF480" s="137"/>
      <c r="CG480" s="67"/>
      <c r="CH480" s="67"/>
      <c r="CI480" s="67"/>
      <c r="CJ480" s="67"/>
      <c r="CK480" s="6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</row>
    <row r="481" spans="59:143" ht="18.75" x14ac:dyDescent="0.25">
      <c r="BG481" s="137"/>
      <c r="BH481" s="137"/>
      <c r="BI481" s="137"/>
      <c r="BJ481" s="137"/>
      <c r="BK481" s="137"/>
      <c r="BL481" s="85"/>
      <c r="BM481" s="85">
        <v>162</v>
      </c>
      <c r="BN481" s="340"/>
      <c r="BO481" s="340"/>
      <c r="BP481" s="340"/>
      <c r="BQ481" s="340"/>
      <c r="BR481" s="340"/>
      <c r="BS481" s="340"/>
      <c r="BT481" s="340"/>
      <c r="BU481" s="340"/>
      <c r="BV481" s="278"/>
      <c r="BW481" s="279"/>
      <c r="BX481" s="383"/>
      <c r="BY481" s="137"/>
      <c r="BZ481" s="137"/>
      <c r="CA481" s="137"/>
      <c r="CB481" s="361" t="str">
        <f t="shared" si="10"/>
        <v/>
      </c>
      <c r="CC481" s="361" t="str">
        <f t="shared" si="11"/>
        <v/>
      </c>
      <c r="CD481" s="137"/>
      <c r="CE481" s="137"/>
      <c r="CF481" s="137"/>
      <c r="CG481" s="67"/>
      <c r="CH481" s="67"/>
      <c r="CI481" s="67"/>
      <c r="CJ481" s="67"/>
      <c r="CK481" s="6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  <c r="EH481" s="137"/>
      <c r="EI481" s="137"/>
      <c r="EJ481" s="137"/>
      <c r="EK481" s="137"/>
      <c r="EL481" s="137"/>
      <c r="EM481" s="137"/>
    </row>
    <row r="482" spans="59:143" ht="18.75" x14ac:dyDescent="0.25">
      <c r="BG482" s="137"/>
      <c r="BH482" s="137"/>
      <c r="BI482" s="137"/>
      <c r="BJ482" s="137"/>
      <c r="BK482" s="137"/>
      <c r="BL482" s="85"/>
      <c r="BM482" s="85">
        <v>163</v>
      </c>
      <c r="BN482" s="340"/>
      <c r="BO482" s="340"/>
      <c r="BP482" s="340"/>
      <c r="BQ482" s="340"/>
      <c r="BR482" s="340"/>
      <c r="BS482" s="340"/>
      <c r="BT482" s="340"/>
      <c r="BU482" s="340"/>
      <c r="BV482" s="278"/>
      <c r="BW482" s="279"/>
      <c r="BX482" s="383"/>
      <c r="BY482" s="137"/>
      <c r="BZ482" s="137"/>
      <c r="CA482" s="137"/>
      <c r="CB482" s="361" t="str">
        <f t="shared" si="10"/>
        <v/>
      </c>
      <c r="CC482" s="361" t="str">
        <f t="shared" si="11"/>
        <v/>
      </c>
      <c r="CD482" s="137"/>
      <c r="CE482" s="137"/>
      <c r="CF482" s="137"/>
      <c r="CG482" s="67"/>
      <c r="CH482" s="67"/>
      <c r="CI482" s="67"/>
      <c r="CJ482" s="67"/>
      <c r="CK482" s="67"/>
      <c r="CL482" s="137"/>
      <c r="CM482" s="137"/>
      <c r="CN482" s="137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37"/>
      <c r="CY482" s="137"/>
      <c r="CZ482" s="137"/>
      <c r="DA482" s="137"/>
      <c r="DB482" s="137"/>
      <c r="DC482" s="137"/>
      <c r="DD482" s="137"/>
      <c r="DE482" s="137"/>
      <c r="DF482" s="137"/>
      <c r="DG482" s="137"/>
      <c r="DH482" s="137"/>
      <c r="DI482" s="137"/>
      <c r="DJ482" s="137"/>
      <c r="DK482" s="137"/>
      <c r="DL482" s="137"/>
      <c r="DM482" s="137"/>
      <c r="DN482" s="137"/>
      <c r="DO482" s="137"/>
      <c r="DP482" s="137"/>
      <c r="DQ482" s="137"/>
      <c r="DR482" s="137"/>
      <c r="DS482" s="137"/>
      <c r="DT482" s="137"/>
      <c r="DU482" s="137"/>
      <c r="DV482" s="137"/>
      <c r="DW482" s="137"/>
      <c r="DX482" s="137"/>
      <c r="DY482" s="137"/>
      <c r="DZ482" s="137"/>
      <c r="EA482" s="137"/>
      <c r="EB482" s="137"/>
      <c r="EC482" s="137"/>
      <c r="ED482" s="137"/>
      <c r="EE482" s="137"/>
      <c r="EF482" s="137"/>
      <c r="EG482" s="137"/>
      <c r="EH482" s="137"/>
      <c r="EI482" s="137"/>
      <c r="EJ482" s="137"/>
      <c r="EK482" s="137"/>
      <c r="EL482" s="137"/>
      <c r="EM482" s="137"/>
    </row>
    <row r="483" spans="59:143" ht="18.75" x14ac:dyDescent="0.25">
      <c r="BG483" s="137"/>
      <c r="BH483" s="137"/>
      <c r="BI483" s="137"/>
      <c r="BJ483" s="137"/>
      <c r="BK483" s="137"/>
      <c r="BL483" s="85"/>
      <c r="BM483" s="85">
        <v>164</v>
      </c>
      <c r="BN483" s="340"/>
      <c r="BO483" s="340"/>
      <c r="BP483" s="340"/>
      <c r="BQ483" s="340"/>
      <c r="BR483" s="340"/>
      <c r="BS483" s="340"/>
      <c r="BT483" s="340"/>
      <c r="BU483" s="340"/>
      <c r="BV483" s="278"/>
      <c r="BW483" s="279"/>
      <c r="BX483" s="383"/>
      <c r="BY483" s="137"/>
      <c r="BZ483" s="137"/>
      <c r="CA483" s="137"/>
      <c r="CB483" s="361" t="str">
        <f t="shared" si="10"/>
        <v/>
      </c>
      <c r="CC483" s="361" t="str">
        <f t="shared" si="11"/>
        <v/>
      </c>
      <c r="CD483" s="137"/>
      <c r="CE483" s="137"/>
      <c r="CF483" s="137"/>
      <c r="CG483" s="67"/>
      <c r="CH483" s="67"/>
      <c r="CI483" s="67"/>
      <c r="CJ483" s="67"/>
      <c r="CK483" s="6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  <c r="DE483" s="137"/>
      <c r="DF483" s="137"/>
      <c r="DG483" s="137"/>
      <c r="DH483" s="137"/>
      <c r="DI483" s="137"/>
      <c r="DJ483" s="137"/>
      <c r="DK483" s="137"/>
      <c r="DL483" s="137"/>
      <c r="DM483" s="137"/>
      <c r="DN483" s="137"/>
      <c r="DO483" s="137"/>
      <c r="DP483" s="137"/>
      <c r="DQ483" s="137"/>
      <c r="DR483" s="137"/>
      <c r="DS483" s="137"/>
      <c r="DT483" s="137"/>
      <c r="DU483" s="137"/>
      <c r="DV483" s="137"/>
      <c r="DW483" s="137"/>
      <c r="DX483" s="137"/>
      <c r="DY483" s="137"/>
      <c r="DZ483" s="137"/>
      <c r="EA483" s="137"/>
      <c r="EB483" s="137"/>
      <c r="EC483" s="137"/>
      <c r="ED483" s="137"/>
      <c r="EE483" s="137"/>
      <c r="EF483" s="137"/>
      <c r="EG483" s="137"/>
      <c r="EH483" s="137"/>
      <c r="EI483" s="137"/>
      <c r="EJ483" s="137"/>
      <c r="EK483" s="137"/>
      <c r="EL483" s="137"/>
      <c r="EM483" s="137"/>
    </row>
    <row r="484" spans="59:143" ht="18.75" x14ac:dyDescent="0.25">
      <c r="BG484" s="137"/>
      <c r="BH484" s="137"/>
      <c r="BI484" s="137"/>
      <c r="BJ484" s="137"/>
      <c r="BK484" s="137"/>
      <c r="BL484" s="85"/>
      <c r="BM484" s="85">
        <v>165</v>
      </c>
      <c r="BN484" s="340"/>
      <c r="BO484" s="340"/>
      <c r="BP484" s="340"/>
      <c r="BQ484" s="340"/>
      <c r="BR484" s="340"/>
      <c r="BS484" s="340"/>
      <c r="BT484" s="340"/>
      <c r="BU484" s="340"/>
      <c r="BV484" s="278"/>
      <c r="BW484" s="279"/>
      <c r="BX484" s="383"/>
      <c r="BY484" s="137"/>
      <c r="BZ484" s="137"/>
      <c r="CA484" s="137"/>
      <c r="CB484" s="361" t="str">
        <f t="shared" si="10"/>
        <v/>
      </c>
      <c r="CC484" s="361" t="str">
        <f t="shared" si="11"/>
        <v/>
      </c>
      <c r="CD484" s="137"/>
      <c r="CE484" s="137"/>
      <c r="CF484" s="137"/>
      <c r="CG484" s="67"/>
      <c r="CH484" s="67"/>
      <c r="CI484" s="67"/>
      <c r="CJ484" s="67"/>
      <c r="CK484" s="6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  <c r="DE484" s="137"/>
      <c r="DF484" s="137"/>
      <c r="DG484" s="137"/>
      <c r="DH484" s="137"/>
      <c r="DI484" s="137"/>
      <c r="DJ484" s="137"/>
      <c r="DK484" s="137"/>
      <c r="DL484" s="137"/>
      <c r="DM484" s="137"/>
      <c r="DN484" s="137"/>
      <c r="DO484" s="137"/>
      <c r="DP484" s="137"/>
      <c r="DQ484" s="137"/>
      <c r="DR484" s="137"/>
      <c r="DS484" s="137"/>
      <c r="DT484" s="137"/>
      <c r="DU484" s="137"/>
      <c r="DV484" s="137"/>
      <c r="DW484" s="137"/>
      <c r="DX484" s="137"/>
      <c r="DY484" s="137"/>
      <c r="DZ484" s="137"/>
      <c r="EA484" s="137"/>
      <c r="EB484" s="137"/>
      <c r="EC484" s="137"/>
      <c r="ED484" s="137"/>
      <c r="EE484" s="137"/>
      <c r="EF484" s="137"/>
      <c r="EG484" s="137"/>
      <c r="EH484" s="137"/>
      <c r="EI484" s="137"/>
      <c r="EJ484" s="137"/>
      <c r="EK484" s="137"/>
      <c r="EL484" s="137"/>
      <c r="EM484" s="137"/>
    </row>
    <row r="485" spans="59:143" ht="15.75" thickBot="1" x14ac:dyDescent="0.3">
      <c r="BG485" s="137"/>
      <c r="BH485" s="137"/>
      <c r="BI485" s="137"/>
      <c r="BJ485" s="137"/>
      <c r="BK485" s="137"/>
      <c r="BL485" s="85"/>
      <c r="BM485" s="85">
        <v>166</v>
      </c>
      <c r="BN485" s="340"/>
      <c r="BO485" s="340"/>
      <c r="BP485" s="340"/>
      <c r="BQ485" s="340"/>
      <c r="BR485" s="340"/>
      <c r="BS485" s="340"/>
      <c r="BT485" s="340"/>
      <c r="BU485" s="340"/>
      <c r="BV485" s="278"/>
      <c r="BW485" s="280"/>
      <c r="BX485" s="384"/>
      <c r="BY485" s="68"/>
      <c r="BZ485" s="68"/>
      <c r="CA485" s="68"/>
      <c r="CB485" s="361" t="str">
        <f t="shared" si="10"/>
        <v/>
      </c>
      <c r="CC485" s="361" t="str">
        <f t="shared" si="11"/>
        <v/>
      </c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</row>
    <row r="486" spans="59:143" x14ac:dyDescent="0.25">
      <c r="BG486" s="137"/>
      <c r="BH486" s="137"/>
      <c r="BI486" s="137"/>
      <c r="BJ486" s="137"/>
      <c r="BK486" s="137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  <c r="EH486" s="137"/>
      <c r="EI486" s="137"/>
      <c r="EJ486" s="137"/>
      <c r="EK486" s="137"/>
      <c r="EL486" s="137"/>
      <c r="EM486" s="137"/>
    </row>
    <row r="487" spans="59:143" x14ac:dyDescent="0.25"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  <c r="DE487" s="137"/>
      <c r="DF487" s="137"/>
      <c r="DG487" s="137"/>
      <c r="DH487" s="137"/>
      <c r="DI487" s="137"/>
      <c r="DJ487" s="137"/>
      <c r="DK487" s="137"/>
      <c r="DL487" s="137"/>
      <c r="DM487" s="137"/>
      <c r="DN487" s="137"/>
      <c r="DO487" s="137"/>
      <c r="DP487" s="137"/>
      <c r="DQ487" s="137"/>
      <c r="DR487" s="137"/>
      <c r="DS487" s="137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7"/>
      <c r="ED487" s="137"/>
      <c r="EE487" s="137"/>
      <c r="EF487" s="137"/>
      <c r="EG487" s="137"/>
      <c r="EH487" s="137"/>
      <c r="EI487" s="137"/>
      <c r="EJ487" s="137"/>
      <c r="EK487" s="137"/>
      <c r="EL487" s="137"/>
      <c r="EM487" s="137"/>
    </row>
    <row r="488" spans="59:143" x14ac:dyDescent="0.25"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  <c r="CJ488" s="137"/>
      <c r="CK488" s="137"/>
      <c r="CL488" s="137"/>
      <c r="CM488" s="137"/>
      <c r="CN488" s="137"/>
      <c r="CO488" s="137"/>
      <c r="CP488" s="137"/>
      <c r="CQ488" s="137"/>
      <c r="CR488" s="137"/>
      <c r="CS488" s="137"/>
      <c r="CT488" s="137"/>
      <c r="CU488" s="137"/>
      <c r="CV488" s="137"/>
      <c r="CW488" s="137"/>
      <c r="CX488" s="137"/>
      <c r="CY488" s="137"/>
      <c r="CZ488" s="137"/>
      <c r="DA488" s="137"/>
      <c r="DB488" s="137"/>
      <c r="DC488" s="137"/>
      <c r="DD488" s="137"/>
      <c r="DE488" s="137"/>
      <c r="DF488" s="137"/>
      <c r="DG488" s="137"/>
      <c r="DH488" s="137"/>
      <c r="DI488" s="137"/>
      <c r="DJ488" s="137"/>
      <c r="DK488" s="137"/>
      <c r="DL488" s="137"/>
      <c r="DM488" s="137"/>
      <c r="DN488" s="137"/>
      <c r="DO488" s="137"/>
      <c r="DP488" s="137"/>
      <c r="DQ488" s="137"/>
      <c r="DR488" s="137"/>
      <c r="DS488" s="137"/>
      <c r="DT488" s="137"/>
      <c r="DU488" s="137"/>
      <c r="DV488" s="137"/>
      <c r="DW488" s="137"/>
      <c r="DX488" s="137"/>
      <c r="DY488" s="137"/>
      <c r="DZ488" s="137"/>
      <c r="EA488" s="137"/>
      <c r="EB488" s="137"/>
      <c r="EC488" s="137"/>
      <c r="ED488" s="137"/>
      <c r="EE488" s="137"/>
      <c r="EF488" s="137"/>
      <c r="EG488" s="137"/>
      <c r="EH488" s="137"/>
      <c r="EI488" s="137"/>
      <c r="EJ488" s="137"/>
      <c r="EK488" s="137"/>
      <c r="EL488" s="137"/>
      <c r="EM488" s="137"/>
    </row>
    <row r="489" spans="59:143" x14ac:dyDescent="0.25"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  <c r="DE489" s="137"/>
      <c r="DF489" s="137"/>
      <c r="DG489" s="137"/>
      <c r="DH489" s="137"/>
      <c r="DI489" s="137"/>
      <c r="DJ489" s="137"/>
      <c r="DK489" s="137"/>
      <c r="DL489" s="137"/>
      <c r="DM489" s="137"/>
      <c r="DN489" s="137"/>
      <c r="DO489" s="137"/>
      <c r="DP489" s="137"/>
      <c r="DQ489" s="137"/>
      <c r="DR489" s="137"/>
      <c r="DS489" s="137"/>
      <c r="DT489" s="137"/>
      <c r="DU489" s="137"/>
      <c r="DV489" s="137"/>
      <c r="DW489" s="137"/>
      <c r="DX489" s="137"/>
      <c r="DY489" s="137"/>
      <c r="DZ489" s="137"/>
      <c r="EA489" s="137"/>
      <c r="EB489" s="137"/>
      <c r="EC489" s="137"/>
      <c r="ED489" s="137"/>
      <c r="EE489" s="137"/>
      <c r="EF489" s="137"/>
      <c r="EG489" s="137"/>
      <c r="EH489" s="137"/>
      <c r="EI489" s="137"/>
      <c r="EJ489" s="137"/>
      <c r="EK489" s="137"/>
      <c r="EL489" s="137"/>
      <c r="EM489" s="137"/>
    </row>
    <row r="490" spans="59:143" x14ac:dyDescent="0.25"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  <c r="DE490" s="137"/>
      <c r="DF490" s="137"/>
      <c r="DG490" s="137"/>
      <c r="DH490" s="137"/>
      <c r="DI490" s="137"/>
      <c r="DJ490" s="137"/>
      <c r="DK490" s="137"/>
      <c r="DL490" s="137"/>
      <c r="DM490" s="137"/>
      <c r="DN490" s="137"/>
      <c r="DO490" s="137"/>
      <c r="DP490" s="137"/>
      <c r="DQ490" s="137"/>
      <c r="DR490" s="137"/>
      <c r="DS490" s="137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137"/>
      <c r="ED490" s="137"/>
      <c r="EE490" s="137"/>
      <c r="EF490" s="137"/>
      <c r="EG490" s="137"/>
      <c r="EH490" s="137"/>
      <c r="EI490" s="137"/>
      <c r="EJ490" s="137"/>
      <c r="EK490" s="137"/>
      <c r="EL490" s="137"/>
      <c r="EM490" s="137"/>
    </row>
    <row r="491" spans="59:143" x14ac:dyDescent="0.25"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37"/>
      <c r="DH491" s="137"/>
      <c r="DI491" s="137"/>
      <c r="DJ491" s="137"/>
      <c r="DK491" s="137"/>
      <c r="DL491" s="137"/>
      <c r="DM491" s="137"/>
      <c r="DN491" s="137"/>
      <c r="DO491" s="137"/>
      <c r="DP491" s="137"/>
      <c r="DQ491" s="137"/>
      <c r="DR491" s="137"/>
      <c r="DS491" s="137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137"/>
      <c r="ED491" s="137"/>
      <c r="EE491" s="137"/>
      <c r="EF491" s="137"/>
      <c r="EG491" s="137"/>
      <c r="EH491" s="137"/>
      <c r="EI491" s="137"/>
      <c r="EJ491" s="137"/>
      <c r="EK491" s="137"/>
      <c r="EL491" s="137"/>
      <c r="EM491" s="137"/>
    </row>
    <row r="492" spans="59:143" x14ac:dyDescent="0.25"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  <c r="CJ492" s="137"/>
      <c r="CK492" s="137"/>
      <c r="CL492" s="137"/>
      <c r="CM492" s="137"/>
      <c r="CN492" s="137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37"/>
      <c r="DH492" s="137"/>
      <c r="DI492" s="137"/>
      <c r="DJ492" s="137"/>
      <c r="DK492" s="137"/>
      <c r="DL492" s="137"/>
      <c r="DM492" s="137"/>
      <c r="DN492" s="137"/>
      <c r="DO492" s="137"/>
      <c r="DP492" s="137"/>
      <c r="DQ492" s="137"/>
      <c r="DR492" s="137"/>
      <c r="DS492" s="137"/>
      <c r="DT492" s="137"/>
      <c r="DU492" s="137"/>
      <c r="DV492" s="137"/>
      <c r="DW492" s="137"/>
      <c r="DX492" s="137"/>
      <c r="DY492" s="137"/>
      <c r="DZ492" s="137"/>
      <c r="EA492" s="137"/>
      <c r="EB492" s="137"/>
      <c r="EC492" s="137"/>
      <c r="ED492" s="137"/>
      <c r="EE492" s="137"/>
      <c r="EF492" s="137"/>
      <c r="EG492" s="137"/>
      <c r="EH492" s="137"/>
      <c r="EI492" s="137"/>
      <c r="EJ492" s="137"/>
      <c r="EK492" s="137"/>
      <c r="EL492" s="137"/>
      <c r="EM492" s="137"/>
    </row>
    <row r="493" spans="59:143" x14ac:dyDescent="0.25"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7"/>
      <c r="DZ493" s="137"/>
      <c r="EA493" s="137"/>
      <c r="EB493" s="137"/>
      <c r="EC493" s="137"/>
      <c r="ED493" s="137"/>
      <c r="EE493" s="137"/>
      <c r="EF493" s="137"/>
      <c r="EG493" s="137"/>
      <c r="EH493" s="137"/>
      <c r="EI493" s="137"/>
      <c r="EJ493" s="137"/>
      <c r="EK493" s="137"/>
      <c r="EL493" s="137"/>
      <c r="EM493" s="137"/>
    </row>
    <row r="494" spans="59:143" x14ac:dyDescent="0.25"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  <c r="CJ494" s="137"/>
      <c r="CK494" s="137"/>
      <c r="CL494" s="137"/>
      <c r="CM494" s="137"/>
      <c r="CN494" s="137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37"/>
      <c r="DH494" s="137"/>
      <c r="DI494" s="137"/>
      <c r="DJ494" s="137"/>
      <c r="DK494" s="137"/>
      <c r="DL494" s="137"/>
      <c r="DM494" s="137"/>
      <c r="DN494" s="137"/>
      <c r="DO494" s="137"/>
      <c r="DP494" s="137"/>
      <c r="DQ494" s="137"/>
      <c r="DR494" s="137"/>
      <c r="DS494" s="137"/>
      <c r="DT494" s="137"/>
      <c r="DU494" s="137"/>
      <c r="DV494" s="137"/>
      <c r="DW494" s="137"/>
      <c r="DX494" s="137"/>
      <c r="DY494" s="137"/>
      <c r="DZ494" s="137"/>
      <c r="EA494" s="137"/>
      <c r="EB494" s="137"/>
      <c r="EC494" s="137"/>
      <c r="ED494" s="137"/>
      <c r="EE494" s="137"/>
      <c r="EF494" s="137"/>
      <c r="EG494" s="137"/>
      <c r="EH494" s="137"/>
      <c r="EI494" s="137"/>
      <c r="EJ494" s="137"/>
      <c r="EK494" s="137"/>
      <c r="EL494" s="137"/>
      <c r="EM494" s="137"/>
    </row>
    <row r="495" spans="59:143" x14ac:dyDescent="0.25"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  <c r="CJ495" s="137"/>
      <c r="CK495" s="137"/>
      <c r="CL495" s="137"/>
      <c r="CM495" s="137"/>
      <c r="CN495" s="137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37"/>
      <c r="DH495" s="137"/>
      <c r="DI495" s="137"/>
      <c r="DJ495" s="137"/>
      <c r="DK495" s="137"/>
      <c r="DL495" s="137"/>
      <c r="DM495" s="137"/>
      <c r="DN495" s="137"/>
      <c r="DO495" s="137"/>
      <c r="DP495" s="137"/>
      <c r="DQ495" s="137"/>
      <c r="DR495" s="137"/>
      <c r="DS495" s="137"/>
      <c r="DT495" s="137"/>
      <c r="DU495" s="137"/>
      <c r="DV495" s="137"/>
      <c r="DW495" s="137"/>
      <c r="DX495" s="137"/>
      <c r="DY495" s="137"/>
      <c r="DZ495" s="137"/>
      <c r="EA495" s="137"/>
      <c r="EB495" s="137"/>
      <c r="EC495" s="137"/>
      <c r="ED495" s="137"/>
      <c r="EE495" s="137"/>
      <c r="EF495" s="137"/>
      <c r="EG495" s="137"/>
      <c r="EH495" s="137"/>
      <c r="EI495" s="137"/>
      <c r="EJ495" s="137"/>
      <c r="EK495" s="137"/>
      <c r="EL495" s="137"/>
      <c r="EM495" s="137"/>
    </row>
    <row r="496" spans="59:143" x14ac:dyDescent="0.25"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37"/>
      <c r="DH496" s="137"/>
      <c r="DI496" s="137"/>
      <c r="DJ496" s="137"/>
      <c r="DK496" s="137"/>
      <c r="DL496" s="137"/>
      <c r="DM496" s="137"/>
      <c r="DN496" s="137"/>
      <c r="DO496" s="137"/>
      <c r="DP496" s="137"/>
      <c r="DQ496" s="137"/>
      <c r="DR496" s="137"/>
      <c r="DS496" s="137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137"/>
      <c r="ED496" s="137"/>
      <c r="EE496" s="137"/>
      <c r="EF496" s="137"/>
      <c r="EG496" s="137"/>
      <c r="EH496" s="137"/>
      <c r="EI496" s="137"/>
      <c r="EJ496" s="137"/>
      <c r="EK496" s="137"/>
      <c r="EL496" s="137"/>
      <c r="EM496" s="137"/>
    </row>
    <row r="497" spans="59:143" x14ac:dyDescent="0.25"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37"/>
      <c r="DH497" s="137"/>
      <c r="DI497" s="137"/>
      <c r="DJ497" s="137"/>
      <c r="DK497" s="137"/>
      <c r="DL497" s="137"/>
      <c r="DM497" s="137"/>
      <c r="DN497" s="137"/>
      <c r="DO497" s="137"/>
      <c r="DP497" s="137"/>
      <c r="DQ497" s="137"/>
      <c r="DR497" s="137"/>
      <c r="DS497" s="137"/>
      <c r="DT497" s="137"/>
      <c r="DU497" s="137"/>
      <c r="DV497" s="137"/>
      <c r="DW497" s="137"/>
      <c r="DX497" s="137"/>
      <c r="DY497" s="137"/>
      <c r="DZ497" s="137"/>
      <c r="EA497" s="137"/>
      <c r="EB497" s="137"/>
      <c r="EC497" s="137"/>
      <c r="ED497" s="137"/>
      <c r="EE497" s="137"/>
      <c r="EF497" s="137"/>
      <c r="EG497" s="137"/>
      <c r="EH497" s="137"/>
      <c r="EI497" s="137"/>
      <c r="EJ497" s="137"/>
      <c r="EK497" s="137"/>
      <c r="EL497" s="137"/>
      <c r="EM497" s="137"/>
    </row>
    <row r="498" spans="59:143" x14ac:dyDescent="0.25"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  <c r="EH498" s="137"/>
      <c r="EI498" s="137"/>
      <c r="EJ498" s="137"/>
      <c r="EK498" s="137"/>
      <c r="EL498" s="137"/>
      <c r="EM498" s="137"/>
    </row>
    <row r="499" spans="59:143" x14ac:dyDescent="0.25"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37"/>
      <c r="DH499" s="137"/>
      <c r="DI499" s="137"/>
      <c r="DJ499" s="137"/>
      <c r="DK499" s="137"/>
      <c r="DL499" s="137"/>
      <c r="DM499" s="137"/>
      <c r="DN499" s="137"/>
      <c r="DO499" s="137"/>
      <c r="DP499" s="137"/>
      <c r="DQ499" s="137"/>
      <c r="DR499" s="137"/>
      <c r="DS499" s="137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137"/>
      <c r="ED499" s="137"/>
      <c r="EE499" s="137"/>
      <c r="EF499" s="137"/>
      <c r="EG499" s="137"/>
      <c r="EH499" s="137"/>
      <c r="EI499" s="137"/>
      <c r="EJ499" s="137"/>
      <c r="EK499" s="137"/>
      <c r="EL499" s="137"/>
      <c r="EM499" s="137"/>
    </row>
    <row r="500" spans="59:143" x14ac:dyDescent="0.25"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  <c r="EH500" s="137"/>
      <c r="EI500" s="137"/>
      <c r="EJ500" s="137"/>
      <c r="EK500" s="137"/>
      <c r="EL500" s="137"/>
      <c r="EM500" s="137"/>
    </row>
    <row r="516" spans="47:143" x14ac:dyDescent="0.25"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</row>
    <row r="517" spans="47:143" x14ac:dyDescent="0.25"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</row>
    <row r="518" spans="47:143" ht="18.75" x14ac:dyDescent="0.3">
      <c r="AU518" s="106"/>
      <c r="AV518" s="106"/>
      <c r="AW518" s="106"/>
      <c r="AX518" s="106"/>
      <c r="AY518" s="106"/>
      <c r="AZ518" s="106"/>
      <c r="BA518" s="103" t="s">
        <v>229</v>
      </c>
      <c r="BB518" s="102"/>
      <c r="BC518" s="102"/>
      <c r="BD518" s="102"/>
      <c r="BE518" s="102"/>
      <c r="BF518" s="102"/>
      <c r="BG518" s="102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</row>
    <row r="519" spans="47:143" ht="15.75" thickBot="1" x14ac:dyDescent="0.3"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91" t="s">
        <v>249</v>
      </c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</row>
    <row r="520" spans="47:143" ht="30.75" customHeight="1" thickBot="1" x14ac:dyDescent="0.3">
      <c r="AU520" s="106"/>
      <c r="AV520" s="106"/>
      <c r="AW520" s="106"/>
      <c r="AX520" s="106"/>
      <c r="AY520" s="106"/>
      <c r="AZ520" s="106"/>
      <c r="BA520" s="106"/>
      <c r="BB520" s="129" t="s">
        <v>12</v>
      </c>
      <c r="BC520" s="250" t="e">
        <f>VLOOKUP(B259,K94:L113,2,FALSE)</f>
        <v>#N/A</v>
      </c>
      <c r="BD520" s="106"/>
      <c r="BE520" s="362" t="s">
        <v>250</v>
      </c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</row>
    <row r="521" spans="47:143" ht="16.5" thickBot="1" x14ac:dyDescent="0.3"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363" t="s">
        <v>454</v>
      </c>
      <c r="BF521" s="85" t="s">
        <v>455</v>
      </c>
      <c r="BG521" s="373" t="s">
        <v>456</v>
      </c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</row>
    <row r="522" spans="47:143" ht="16.5" thickBot="1" x14ac:dyDescent="0.3">
      <c r="AU522" s="106"/>
      <c r="AV522" s="106"/>
      <c r="AW522" s="106"/>
      <c r="AX522" s="106"/>
      <c r="AY522" s="106"/>
      <c r="AZ522" s="106"/>
      <c r="BA522" s="120"/>
      <c r="BB522" s="130" t="s">
        <v>13</v>
      </c>
      <c r="BC522" s="248"/>
      <c r="BD522" s="368">
        <v>1</v>
      </c>
      <c r="BE522" s="364"/>
      <c r="BF522" s="380"/>
      <c r="BG522" s="381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</row>
    <row r="523" spans="47:143" ht="15.75" thickBot="1" x14ac:dyDescent="0.3">
      <c r="AU523" s="106"/>
      <c r="AV523" s="106"/>
      <c r="AW523" s="106"/>
      <c r="AX523" s="106"/>
      <c r="AY523" s="106"/>
      <c r="AZ523" s="106"/>
      <c r="BA523" s="121"/>
      <c r="BB523" s="106"/>
      <c r="BC523" s="106"/>
      <c r="BD523" s="368">
        <v>2</v>
      </c>
      <c r="BE523" s="365"/>
      <c r="BF523" s="380"/>
      <c r="BG523" s="381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</row>
    <row r="524" spans="47:143" ht="16.5" thickBot="1" x14ac:dyDescent="0.3">
      <c r="AU524" s="106"/>
      <c r="AV524" s="106"/>
      <c r="AW524" s="106"/>
      <c r="AX524" s="106"/>
      <c r="AY524" s="106"/>
      <c r="AZ524" s="106"/>
      <c r="BA524" s="122" t="s">
        <v>184</v>
      </c>
      <c r="BB524" s="130" t="s">
        <v>153</v>
      </c>
      <c r="BC524" s="276">
        <f>C4</f>
        <v>0</v>
      </c>
      <c r="BD524" s="368">
        <v>3</v>
      </c>
      <c r="BE524" s="365"/>
      <c r="BF524" s="380"/>
      <c r="BG524" s="381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</row>
    <row r="525" spans="47:143" ht="15.75" thickBot="1" x14ac:dyDescent="0.3">
      <c r="AU525" s="106"/>
      <c r="AV525" s="106"/>
      <c r="AW525" s="106"/>
      <c r="AX525" s="106"/>
      <c r="AY525" s="106"/>
      <c r="AZ525" s="106"/>
      <c r="BA525" s="122" t="s">
        <v>185</v>
      </c>
      <c r="BB525" s="106"/>
      <c r="BC525" s="106"/>
      <c r="BD525" s="368">
        <v>4</v>
      </c>
      <c r="BE525" s="365"/>
      <c r="BF525" s="380"/>
      <c r="BG525" s="381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</row>
    <row r="526" spans="47:143" ht="16.5" thickBot="1" x14ac:dyDescent="0.3">
      <c r="AU526" s="106"/>
      <c r="AV526" s="106"/>
      <c r="AW526" s="106"/>
      <c r="AX526" s="106"/>
      <c r="AY526" s="106"/>
      <c r="AZ526" s="106"/>
      <c r="BA526" s="122" t="s">
        <v>186</v>
      </c>
      <c r="BB526" s="131" t="s">
        <v>219</v>
      </c>
      <c r="BC526" s="249"/>
      <c r="BD526" s="368">
        <v>5</v>
      </c>
      <c r="BE526" s="365"/>
      <c r="BF526" s="380"/>
      <c r="BG526" s="381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</row>
    <row r="527" spans="47:143" ht="16.5" thickBot="1" x14ac:dyDescent="0.3">
      <c r="AU527" s="106"/>
      <c r="AV527" s="106"/>
      <c r="AW527" s="106"/>
      <c r="AX527" s="106"/>
      <c r="AY527" s="106"/>
      <c r="AZ527" s="106"/>
      <c r="BA527" s="122" t="s">
        <v>187</v>
      </c>
      <c r="BB527" s="132" t="s">
        <v>154</v>
      </c>
      <c r="BC527" s="249"/>
      <c r="BD527" s="368">
        <v>6</v>
      </c>
      <c r="BE527" s="366"/>
      <c r="BF527" s="380"/>
      <c r="BG527" s="381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</row>
    <row r="528" spans="47:143" ht="16.5" thickBot="1" x14ac:dyDescent="0.3">
      <c r="AU528" s="106"/>
      <c r="AV528" s="106"/>
      <c r="AW528" s="106"/>
      <c r="AX528" s="106"/>
      <c r="AY528" s="106"/>
      <c r="AZ528" s="106"/>
      <c r="BA528" s="122" t="s">
        <v>188</v>
      </c>
      <c r="BB528" s="132"/>
      <c r="BC528" s="249"/>
      <c r="BD528" s="368">
        <v>7</v>
      </c>
      <c r="BE528" s="367"/>
      <c r="BF528" s="380"/>
      <c r="BG528" s="381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</row>
    <row r="529" spans="47:143" ht="16.5" thickBot="1" x14ac:dyDescent="0.3">
      <c r="AU529" s="106"/>
      <c r="AV529" s="106"/>
      <c r="AW529" s="106"/>
      <c r="AX529" s="106"/>
      <c r="AY529" s="106"/>
      <c r="AZ529" s="106"/>
      <c r="BA529" s="122" t="s">
        <v>189</v>
      </c>
      <c r="BB529" s="132"/>
      <c r="BC529" s="249"/>
      <c r="BD529" s="368">
        <v>8</v>
      </c>
      <c r="BE529" s="365"/>
      <c r="BF529" s="380"/>
      <c r="BG529" s="381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</row>
    <row r="530" spans="47:143" ht="16.5" thickBot="1" x14ac:dyDescent="0.3">
      <c r="AU530" s="106"/>
      <c r="AV530" s="106"/>
      <c r="AW530" s="106"/>
      <c r="AX530" s="106"/>
      <c r="AY530" s="106"/>
      <c r="AZ530" s="106"/>
      <c r="BA530" s="122" t="s">
        <v>190</v>
      </c>
      <c r="BB530" s="132"/>
      <c r="BC530" s="249"/>
      <c r="BD530" s="368">
        <v>9</v>
      </c>
      <c r="BE530" s="366"/>
      <c r="BF530" s="380"/>
      <c r="BG530" s="381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</row>
    <row r="531" spans="47:143" ht="16.5" thickBot="1" x14ac:dyDescent="0.3">
      <c r="AU531" s="106"/>
      <c r="AV531" s="106"/>
      <c r="AW531" s="106"/>
      <c r="AX531" s="106"/>
      <c r="AY531" s="106"/>
      <c r="AZ531" s="106"/>
      <c r="BA531" s="122" t="s">
        <v>191</v>
      </c>
      <c r="BB531" s="132"/>
      <c r="BC531" s="249"/>
      <c r="BD531" s="368">
        <v>10</v>
      </c>
      <c r="BE531" s="365"/>
      <c r="BF531" s="380"/>
      <c r="BG531" s="381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</row>
    <row r="532" spans="47:143" ht="16.5" thickBot="1" x14ac:dyDescent="0.3">
      <c r="AU532" s="106"/>
      <c r="AV532" s="106"/>
      <c r="AW532" s="106"/>
      <c r="AX532" s="106"/>
      <c r="AY532" s="106"/>
      <c r="AZ532" s="106"/>
      <c r="BA532" s="123"/>
      <c r="BB532" s="133"/>
      <c r="BC532" s="249"/>
      <c r="BD532" s="368">
        <v>11</v>
      </c>
      <c r="BE532" s="364"/>
      <c r="BF532" s="380"/>
      <c r="BG532" s="381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</row>
    <row r="533" spans="47:143" x14ac:dyDescent="0.25"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368">
        <v>12</v>
      </c>
      <c r="BE533" s="365"/>
      <c r="BF533" s="380"/>
      <c r="BG533" s="381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</row>
    <row r="534" spans="47:143" x14ac:dyDescent="0.25"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368">
        <v>13</v>
      </c>
      <c r="BE534" s="366"/>
      <c r="BF534" s="380"/>
      <c r="BG534" s="381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</row>
    <row r="535" spans="47:143" x14ac:dyDescent="0.25"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368">
        <v>14</v>
      </c>
      <c r="BE535" s="367"/>
      <c r="BF535" s="380"/>
      <c r="BG535" s="381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</row>
    <row r="536" spans="47:143" x14ac:dyDescent="0.25"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368">
        <v>15</v>
      </c>
      <c r="BE536" s="365"/>
      <c r="BF536" s="380"/>
      <c r="BG536" s="381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</row>
    <row r="537" spans="47:143" x14ac:dyDescent="0.25"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</row>
    <row r="538" spans="47:143" x14ac:dyDescent="0.25"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</row>
    <row r="539" spans="47:143" ht="16.5" thickBot="1" x14ac:dyDescent="0.3">
      <c r="AU539" s="106"/>
      <c r="AV539" s="106"/>
      <c r="AW539" s="106"/>
      <c r="AX539" s="106"/>
      <c r="AY539" s="106"/>
      <c r="AZ539" s="106"/>
      <c r="BA539" s="155" t="s">
        <v>192</v>
      </c>
      <c r="BB539" s="165" t="s">
        <v>218</v>
      </c>
      <c r="BC539" s="156"/>
      <c r="BD539" s="157"/>
      <c r="BE539" s="158"/>
      <c r="BF539" s="159"/>
      <c r="BG539" s="165" t="s">
        <v>262</v>
      </c>
      <c r="BH539" s="160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</row>
    <row r="540" spans="47:143" x14ac:dyDescent="0.25">
      <c r="AU540" s="106"/>
      <c r="AV540" s="106"/>
      <c r="AW540" s="106"/>
      <c r="AX540" s="106"/>
      <c r="AY540" s="106"/>
      <c r="AZ540" s="106"/>
      <c r="BA540" s="161" t="s">
        <v>193</v>
      </c>
      <c r="BB540" s="125"/>
      <c r="BC540" s="166"/>
      <c r="BD540" s="71" t="s">
        <v>201</v>
      </c>
      <c r="BE540" s="71" t="s">
        <v>202</v>
      </c>
      <c r="BF540" s="85"/>
      <c r="BG540" s="200" t="s">
        <v>260</v>
      </c>
      <c r="BH540" s="71" t="s">
        <v>261</v>
      </c>
      <c r="BI540" s="209"/>
      <c r="BJ540" s="209">
        <f>IF(BW320="",0,1)</f>
        <v>0</v>
      </c>
      <c r="BK540" s="209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</row>
    <row r="541" spans="47:143" ht="29.85" customHeight="1" x14ac:dyDescent="0.25">
      <c r="AU541" s="106"/>
      <c r="AV541" s="106"/>
      <c r="AW541" s="106"/>
      <c r="AX541" s="106"/>
      <c r="AY541" s="106"/>
      <c r="AZ541" s="106"/>
      <c r="BA541" s="161" t="s">
        <v>185</v>
      </c>
      <c r="BB541" s="164" t="s">
        <v>240</v>
      </c>
      <c r="BC541" s="281" t="e">
        <f>VLOOKUP(BB541,$CB$321:$CC$485,2,FALSE)</f>
        <v>#N/A</v>
      </c>
      <c r="BD541" s="213"/>
      <c r="BE541" s="212"/>
      <c r="BF541" s="85"/>
      <c r="BG541" s="188"/>
      <c r="BH541" s="212"/>
      <c r="BI541" s="209">
        <f t="shared" ref="BI541:BI550" si="12">BV320</f>
        <v>0</v>
      </c>
      <c r="BJ541" s="209">
        <f>BJ540</f>
        <v>0</v>
      </c>
      <c r="BK541" s="209">
        <f>IF(AND(BW320="oui")*(BV320&lt;&gt;""),1,0)</f>
        <v>0</v>
      </c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</row>
    <row r="542" spans="47:143" ht="29.85" customHeight="1" x14ac:dyDescent="0.25">
      <c r="AU542" s="106"/>
      <c r="AV542" s="106"/>
      <c r="AW542" s="106"/>
      <c r="AX542" s="106"/>
      <c r="AY542" s="106"/>
      <c r="AZ542" s="106"/>
      <c r="BA542" s="161" t="s">
        <v>194</v>
      </c>
      <c r="BB542" s="164" t="s">
        <v>241</v>
      </c>
      <c r="BC542" s="281" t="e">
        <f>VLOOKUP(BB542,$CB$321:$CC$485,2,FALSE)</f>
        <v>#N/A</v>
      </c>
      <c r="BD542" s="213"/>
      <c r="BE542" s="212"/>
      <c r="BF542" s="85"/>
      <c r="BG542" s="188"/>
      <c r="BH542" s="212"/>
      <c r="BI542" s="209">
        <f t="shared" si="12"/>
        <v>0</v>
      </c>
      <c r="BJ542" s="209">
        <f>IF(AND($BJ$540=1)*(BV321&lt;&gt;""),2,0)</f>
        <v>0</v>
      </c>
      <c r="BK542" s="209">
        <f>IF(AND(BW321="oui")*(BV321&lt;&gt;""),$BK$541+1,0)</f>
        <v>0</v>
      </c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</row>
    <row r="543" spans="47:143" ht="29.85" customHeight="1" x14ac:dyDescent="0.25">
      <c r="AU543" s="106"/>
      <c r="AV543" s="106"/>
      <c r="AW543" s="106"/>
      <c r="AX543" s="106"/>
      <c r="AY543" s="106"/>
      <c r="AZ543" s="106"/>
      <c r="BA543" s="162" t="s">
        <v>185</v>
      </c>
      <c r="BB543" s="164" t="s">
        <v>242</v>
      </c>
      <c r="BC543" s="281" t="e">
        <f>VLOOKUP(BB543,$CB$321:$CC$485,2,FALSE)</f>
        <v>#N/A</v>
      </c>
      <c r="BD543" s="213"/>
      <c r="BE543" s="212"/>
      <c r="BF543" s="163"/>
      <c r="BG543" s="188"/>
      <c r="BH543" s="212"/>
      <c r="BI543" s="209">
        <f t="shared" si="12"/>
        <v>0</v>
      </c>
      <c r="BJ543" s="209">
        <f>IF(AND($BJ$540=1)*(BV322&lt;&gt;""),3,0)</f>
        <v>0</v>
      </c>
      <c r="BK543" s="209">
        <f>IF(AND(BW322="oui")*(BV322&lt;&gt;""),$BK$541+2,0)</f>
        <v>0</v>
      </c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</row>
    <row r="544" spans="47:143" x14ac:dyDescent="0.25"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247">
        <f>MAX(BH541:BH543)</f>
        <v>0</v>
      </c>
      <c r="BI544" s="209">
        <f t="shared" si="12"/>
        <v>0</v>
      </c>
      <c r="BJ544" s="209">
        <f>IF(AND($BJ$540=1)*(BV323&lt;&gt;""),4,0)</f>
        <v>0</v>
      </c>
      <c r="BK544" s="209">
        <f>IF(AND(BW323="oui")*(BV323&lt;&gt;""),$BK$541+3,0)</f>
        <v>0</v>
      </c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</row>
    <row r="545" spans="47:143" x14ac:dyDescent="0.25"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209">
        <f t="shared" si="12"/>
        <v>0</v>
      </c>
      <c r="BJ545" s="209">
        <f>IF(AND($BJ$540=1)*(BV324&lt;&gt;""),5,0)</f>
        <v>0</v>
      </c>
      <c r="BK545" s="209">
        <f>IF(AND(BW324="oui")*(BV324&lt;&gt;""),$BK$541+4,0)</f>
        <v>0</v>
      </c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</row>
    <row r="546" spans="47:143" x14ac:dyDescent="0.25"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209">
        <f t="shared" si="12"/>
        <v>0</v>
      </c>
      <c r="BJ546" s="209">
        <f>IF(AND($BJ$540=1)*(BV325&lt;&gt;""),6,0)</f>
        <v>0</v>
      </c>
      <c r="BK546" s="209">
        <f>IF(AND(BW325="oui")*(BV325&lt;&gt;""),$BK$541+5,0)</f>
        <v>0</v>
      </c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</row>
    <row r="547" spans="47:143" x14ac:dyDescent="0.25"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209">
        <f t="shared" si="12"/>
        <v>0</v>
      </c>
      <c r="BJ547" s="209">
        <f>IF(AND($BJ$540=1)*(BV326&lt;&gt;""),7,0)</f>
        <v>0</v>
      </c>
      <c r="BK547" s="209">
        <f>IF(AND(BW326="oui")*(BV326&lt;&gt;""),$BK$541+6,0)</f>
        <v>0</v>
      </c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</row>
    <row r="548" spans="47:143" x14ac:dyDescent="0.25"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209">
        <f t="shared" si="12"/>
        <v>0</v>
      </c>
      <c r="BJ548" s="209">
        <f>IF(AND($BJ$540=1)*(BV327&lt;&gt;""),8,0)</f>
        <v>0</v>
      </c>
      <c r="BK548" s="209">
        <f>IF(AND(BW327="oui")*(BV327&lt;&gt;""),$BK$541+7,0)</f>
        <v>0</v>
      </c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</row>
    <row r="549" spans="47:143" x14ac:dyDescent="0.25"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209">
        <f t="shared" si="12"/>
        <v>0</v>
      </c>
      <c r="BJ549" s="209">
        <f>IF(AND($BJ$540=1)*(BV328&lt;&gt;""),9,0)</f>
        <v>0</v>
      </c>
      <c r="BK549" s="209">
        <f>IF(AND(BW328="oui")*(BV328&lt;&gt;""),$BK$541+8,0)</f>
        <v>0</v>
      </c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</row>
    <row r="550" spans="47:143" x14ac:dyDescent="0.25"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209">
        <f t="shared" si="12"/>
        <v>0</v>
      </c>
      <c r="BJ550" s="209">
        <f>IF(AND($BJ$540=1)*(BV329&lt;&gt;""),10,0)</f>
        <v>0</v>
      </c>
      <c r="BK550" s="209">
        <f>IF(AND(BW329="oui")*(BV329&lt;&gt;""),$BK$541+9,0)</f>
        <v>0</v>
      </c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</row>
    <row r="551" spans="47:143" x14ac:dyDescent="0.25"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</row>
    <row r="552" spans="47:143" x14ac:dyDescent="0.25"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</row>
    <row r="553" spans="47:143" x14ac:dyDescent="0.25"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</row>
    <row r="554" spans="47:143" x14ac:dyDescent="0.25"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</row>
    <row r="555" spans="47:143" x14ac:dyDescent="0.25"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</row>
    <row r="556" spans="47:143" x14ac:dyDescent="0.25"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</row>
    <row r="557" spans="47:143" x14ac:dyDescent="0.25"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</row>
    <row r="558" spans="47:143" x14ac:dyDescent="0.25"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</row>
    <row r="559" spans="47:143" x14ac:dyDescent="0.25"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</row>
    <row r="560" spans="47:143" x14ac:dyDescent="0.25"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</row>
    <row r="561" spans="47:143" x14ac:dyDescent="0.25"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</row>
    <row r="562" spans="47:143" x14ac:dyDescent="0.25"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</row>
    <row r="563" spans="47:143" x14ac:dyDescent="0.25"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</row>
    <row r="564" spans="47:143" x14ac:dyDescent="0.25"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</row>
    <row r="565" spans="47:143" x14ac:dyDescent="0.25"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</row>
  </sheetData>
  <sheetProtection algorithmName="SHA-512" hashValue="/N1nD6eOAmCqcfUpRItarL4wNyxxM0f1utOPzush3PyxFElJs5CoSn8gP+M1TXisJXj9ORVWoqXbHmQyyCvUOg==" saltValue="0rxZ/0jgVLGtfnyln+fAoQ==" spinCount="100000" sheet="1" objects="1" scenarios="1"/>
  <mergeCells count="29">
    <mergeCell ref="BX320:BX485"/>
    <mergeCell ref="I94:I113"/>
    <mergeCell ref="BR318:BU318"/>
    <mergeCell ref="C4:D4"/>
    <mergeCell ref="C92:G92"/>
    <mergeCell ref="C253:D253"/>
    <mergeCell ref="C266:D266"/>
    <mergeCell ref="F266:G266"/>
    <mergeCell ref="C267:D267"/>
    <mergeCell ref="F267:G267"/>
    <mergeCell ref="C268:D268"/>
    <mergeCell ref="F268:G268"/>
    <mergeCell ref="C269:D269"/>
    <mergeCell ref="F269:G269"/>
    <mergeCell ref="BF522:BG522"/>
    <mergeCell ref="BF523:BG523"/>
    <mergeCell ref="BF524:BG524"/>
    <mergeCell ref="BF525:BG525"/>
    <mergeCell ref="BF526:BG526"/>
    <mergeCell ref="BF527:BG527"/>
    <mergeCell ref="BF534:BG534"/>
    <mergeCell ref="BF535:BG535"/>
    <mergeCell ref="BF536:BG536"/>
    <mergeCell ref="BF528:BG528"/>
    <mergeCell ref="BF529:BG529"/>
    <mergeCell ref="BF530:BG530"/>
    <mergeCell ref="BF531:BG531"/>
    <mergeCell ref="BF532:BG532"/>
    <mergeCell ref="BF533:BG533"/>
  </mergeCells>
  <conditionalFormatting sqref="BG541:BG543">
    <cfRule type="expression" dxfId="7" priority="1" stopIfTrue="1">
      <formula>$BG$110=$BY$315</formula>
    </cfRule>
    <cfRule type="expression" dxfId="6" priority="2" stopIfTrue="1">
      <formula>$BG$110=$BY$314</formula>
    </cfRule>
  </conditionalFormatting>
  <dataValidations count="5">
    <dataValidation type="list" allowBlank="1" showInputMessage="1" showErrorMessage="1" sqref="BG541:BG543">
      <formula1>$BY$313:$BY$315</formula1>
    </dataValidation>
    <dataValidation type="list" allowBlank="1" showInputMessage="1" showErrorMessage="1" sqref="H94:H113">
      <formula1>$A$93</formula1>
    </dataValidation>
    <dataValidation type="list" allowBlank="1" showInputMessage="1" showErrorMessage="1" sqref="BW320:BW485">
      <formula1>$BZ$313:$BZ$315</formula1>
    </dataValidation>
    <dataValidation type="list" allowBlank="1" showInputMessage="1" showErrorMessage="1" sqref="C94:D113">
      <formula1>$I$89:$I$92</formula1>
    </dataValidation>
    <dataValidation type="list" allowBlank="1" showInputMessage="1" showErrorMessage="1" sqref="F94:F113">
      <formula1>$I$89:$I$91</formula1>
    </dataValidation>
  </dataValidations>
  <hyperlinks>
    <hyperlink ref="B20" location="AAC3!A105" display="cliquer ici"/>
    <hyperlink ref="B28" location="AAC3!BG539" display="cliquer ici"/>
    <hyperlink ref="B32" location="AAC3!B268" display="cliquer ici"/>
    <hyperlink ref="B24" location="AAC3!BR324" display="cliquer ici"/>
    <hyperlink ref="BX320:BX485" location="AAC3!BM305" display="AAC3!BM305"/>
    <hyperlink ref="I94:I113" location="AAC3!B85" display="AAC3!B85"/>
  </hyperlinks>
  <pageMargins left="0.25" right="0.25" top="0.75" bottom="0.75" header="0.3" footer="0.3"/>
  <pageSetup paperSize="9" scale="80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6">
    <pageSetUpPr fitToPage="1"/>
  </sheetPr>
  <dimension ref="A1:EM565"/>
  <sheetViews>
    <sheetView zoomScale="80" zoomScaleNormal="80" workbookViewId="0"/>
  </sheetViews>
  <sheetFormatPr baseColWidth="10" defaultColWidth="10.5703125" defaultRowHeight="15" x14ac:dyDescent="0.25"/>
  <cols>
    <col min="1" max="1" width="8.5703125" style="64" customWidth="1"/>
    <col min="2" max="2" width="94.5703125" style="64" bestFit="1" customWidth="1"/>
    <col min="3" max="3" width="7.5703125" style="64" customWidth="1"/>
    <col min="4" max="4" width="25" style="64" customWidth="1"/>
    <col min="5" max="5" width="15.5703125" style="64" customWidth="1"/>
    <col min="6" max="6" width="10" style="64" customWidth="1"/>
    <col min="7" max="7" width="15.42578125" style="64" customWidth="1"/>
    <col min="8" max="8" width="25.5703125" style="64" bestFit="1" customWidth="1"/>
    <col min="9" max="9" width="5.5703125" style="64" customWidth="1"/>
    <col min="10" max="48" width="18.5703125" style="64" customWidth="1"/>
    <col min="49" max="49" width="43.5703125" style="64" customWidth="1"/>
    <col min="50" max="51" width="32.42578125" style="64" customWidth="1"/>
    <col min="52" max="53" width="10.5703125" style="64"/>
    <col min="54" max="54" width="20.5703125" style="64" customWidth="1"/>
    <col min="55" max="55" width="52.5703125" style="64" customWidth="1"/>
    <col min="56" max="56" width="19.42578125" style="64" customWidth="1"/>
    <col min="57" max="57" width="22.42578125" style="64" customWidth="1"/>
    <col min="58" max="58" width="2" style="64" customWidth="1"/>
    <col min="59" max="59" width="29.42578125" style="64" customWidth="1"/>
    <col min="60" max="60" width="14.5703125" style="64" customWidth="1"/>
    <col min="61" max="61" width="29.42578125" style="64" customWidth="1"/>
    <col min="62" max="64" width="10.5703125" style="64"/>
    <col min="65" max="65" width="11.5703125" style="64" customWidth="1"/>
    <col min="66" max="66" width="13.5703125" style="64" customWidth="1"/>
    <col min="67" max="67" width="12.5703125" style="64" customWidth="1"/>
    <col min="68" max="68" width="45.5703125" style="64" customWidth="1"/>
    <col min="69" max="69" width="30.5703125" style="64" customWidth="1"/>
    <col min="70" max="73" width="34.5703125" style="64" customWidth="1"/>
    <col min="74" max="74" width="34" style="64" customWidth="1"/>
    <col min="75" max="75" width="27.5703125" style="64" customWidth="1"/>
    <col min="76" max="76" width="5.42578125" style="64" customWidth="1"/>
    <col min="77" max="80" width="10.5703125" style="64"/>
    <col min="81" max="81" width="11.42578125" style="64" customWidth="1"/>
    <col min="82" max="85" width="10.5703125" style="64"/>
    <col min="86" max="86" width="34" style="64" customWidth="1"/>
    <col min="87" max="87" width="28.42578125" style="64" customWidth="1"/>
    <col min="88" max="16384" width="10.5703125" style="64"/>
  </cols>
  <sheetData>
    <row r="1" spans="1:81" s="107" customFormat="1" ht="15.75" thickBot="1" x14ac:dyDescent="0.3"/>
    <row r="2" spans="1:81" s="107" customFormat="1" ht="21.75" thickBot="1" x14ac:dyDescent="0.4">
      <c r="B2" s="110" t="s">
        <v>214</v>
      </c>
      <c r="C2" s="111"/>
      <c r="D2" s="111"/>
      <c r="E2" s="111"/>
      <c r="F2" s="111"/>
      <c r="G2" s="111"/>
      <c r="H2" s="112"/>
    </row>
    <row r="3" spans="1:81" s="107" customFormat="1" ht="15.75" thickBot="1" x14ac:dyDescent="0.3"/>
    <row r="4" spans="1:81" s="107" customFormat="1" ht="15.75" thickBot="1" x14ac:dyDescent="0.3">
      <c r="B4" s="211" t="s">
        <v>259</v>
      </c>
      <c r="C4" s="388"/>
      <c r="D4" s="389"/>
      <c r="G4" s="109" t="s">
        <v>275</v>
      </c>
      <c r="H4" s="228"/>
    </row>
    <row r="5" spans="1:81" s="107" customFormat="1" x14ac:dyDescent="0.25"/>
    <row r="6" spans="1:81" x14ac:dyDescent="0.2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</row>
    <row r="7" spans="1:81" x14ac:dyDescent="0.2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</row>
    <row r="8" spans="1:81" x14ac:dyDescent="0.2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</row>
    <row r="9" spans="1:81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</row>
    <row r="10" spans="1:81" x14ac:dyDescent="0.2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</row>
    <row r="11" spans="1:81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</row>
    <row r="12" spans="1:81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</row>
    <row r="13" spans="1:81" x14ac:dyDescent="0.25">
      <c r="A13" s="136" t="s">
        <v>204</v>
      </c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</row>
    <row r="14" spans="1:81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</row>
    <row r="15" spans="1:81" x14ac:dyDescent="0.25">
      <c r="A15" s="107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</row>
    <row r="16" spans="1:81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</row>
    <row r="17" spans="1:81" x14ac:dyDescent="0.25">
      <c r="A17" s="10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</row>
    <row r="18" spans="1:81" ht="16.5" thickBot="1" x14ac:dyDescent="0.3">
      <c r="A18" s="107"/>
      <c r="B18" s="210" t="s">
        <v>258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</row>
    <row r="19" spans="1:81" ht="16.5" thickBot="1" x14ac:dyDescent="0.3">
      <c r="A19" s="107"/>
      <c r="B19" s="229" t="s">
        <v>225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</row>
    <row r="20" spans="1:81" ht="15.75" thickBot="1" x14ac:dyDescent="0.3">
      <c r="A20" s="107"/>
      <c r="B20" s="104" t="s">
        <v>106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</row>
    <row r="21" spans="1:81" x14ac:dyDescent="0.25">
      <c r="A21" s="107"/>
      <c r="B21" s="109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</row>
    <row r="22" spans="1:81" ht="15.75" thickBot="1" x14ac:dyDescent="0.3">
      <c r="A22" s="107"/>
      <c r="B22" s="107"/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</row>
    <row r="23" spans="1:81" ht="16.5" thickBot="1" x14ac:dyDescent="0.3">
      <c r="A23" s="107"/>
      <c r="B23" s="229" t="s">
        <v>226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</row>
    <row r="24" spans="1:81" ht="15.75" thickBot="1" x14ac:dyDescent="0.3">
      <c r="A24" s="107"/>
      <c r="B24" s="104" t="s">
        <v>106</v>
      </c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</row>
    <row r="25" spans="1:81" x14ac:dyDescent="0.25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</row>
    <row r="26" spans="1:81" ht="15.75" thickBot="1" x14ac:dyDescent="0.3">
      <c r="A26" s="107"/>
      <c r="B26" s="109"/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</row>
    <row r="27" spans="1:81" ht="16.5" thickBot="1" x14ac:dyDescent="0.3">
      <c r="A27" s="107"/>
      <c r="B27" s="229" t="s">
        <v>227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</row>
    <row r="28" spans="1:81" ht="15.75" thickBot="1" x14ac:dyDescent="0.3">
      <c r="A28" s="107"/>
      <c r="B28" s="104" t="s">
        <v>106</v>
      </c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</row>
    <row r="29" spans="1:81" x14ac:dyDescent="0.25">
      <c r="A29" s="107"/>
      <c r="B29" s="109"/>
      <c r="C29" s="108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</row>
    <row r="30" spans="1:81" ht="15.75" thickBot="1" x14ac:dyDescent="0.3">
      <c r="A30" s="107"/>
      <c r="B30" s="109"/>
      <c r="C30" s="108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</row>
    <row r="31" spans="1:81" ht="16.5" thickBot="1" x14ac:dyDescent="0.3">
      <c r="A31" s="107"/>
      <c r="B31" s="179" t="s">
        <v>244</v>
      </c>
      <c r="C31" s="108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</row>
    <row r="32" spans="1:81" ht="15.75" thickBot="1" x14ac:dyDescent="0.3">
      <c r="A32" s="107"/>
      <c r="B32" s="104" t="s">
        <v>106</v>
      </c>
      <c r="C32" s="108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</row>
    <row r="33" spans="1:81" x14ac:dyDescent="0.25">
      <c r="A33" s="107"/>
      <c r="B33" s="109"/>
      <c r="C33" s="108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</row>
    <row r="34" spans="1:81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</row>
    <row r="35" spans="1:81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</row>
    <row r="36" spans="1:81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</row>
    <row r="37" spans="1:81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</row>
    <row r="38" spans="1:81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</row>
    <row r="39" spans="1:81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</row>
    <row r="40" spans="1:81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</row>
    <row r="41" spans="1:81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</row>
    <row r="42" spans="1:81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</row>
    <row r="43" spans="1:81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</row>
    <row r="44" spans="1:81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</row>
    <row r="45" spans="1:81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</row>
    <row r="46" spans="1:81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</row>
    <row r="47" spans="1:81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</row>
    <row r="48" spans="1:81" x14ac:dyDescent="0.25">
      <c r="A48" s="107"/>
      <c r="B48" s="107"/>
      <c r="C48" s="107"/>
      <c r="D48" s="107"/>
      <c r="E48" s="107"/>
      <c r="F48" s="167" t="s">
        <v>223</v>
      </c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</row>
    <row r="49" spans="1:81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</row>
    <row r="50" spans="1:81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</row>
    <row r="51" spans="1:81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</row>
    <row r="52" spans="1:81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</row>
    <row r="53" spans="1:81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</row>
    <row r="54" spans="1:81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</row>
    <row r="55" spans="1:81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</row>
    <row r="56" spans="1:81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</row>
    <row r="57" spans="1:81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</row>
    <row r="58" spans="1:81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</row>
    <row r="59" spans="1:81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</row>
    <row r="60" spans="1:81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</row>
    <row r="61" spans="1:81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</row>
    <row r="62" spans="1:81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</row>
    <row r="63" spans="1:81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</row>
    <row r="64" spans="1:81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</row>
    <row r="65" spans="1:81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</row>
    <row r="66" spans="1:81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</row>
    <row r="67" spans="1:81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</row>
    <row r="68" spans="1:81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</row>
    <row r="69" spans="1:81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</row>
    <row r="70" spans="1:81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</row>
    <row r="71" spans="1:81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</row>
    <row r="72" spans="1:81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</row>
    <row r="73" spans="1:81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</row>
    <row r="74" spans="1:81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</row>
    <row r="75" spans="1:81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</row>
    <row r="76" spans="1:81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</row>
    <row r="77" spans="1:81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</row>
    <row r="78" spans="1:81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</row>
    <row r="79" spans="1:81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</row>
    <row r="80" spans="1:81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</row>
    <row r="81" spans="1:81" x14ac:dyDescent="0.25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</row>
    <row r="82" spans="1:81" x14ac:dyDescent="0.25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</row>
    <row r="83" spans="1:81" x14ac:dyDescent="0.25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</row>
    <row r="84" spans="1:81" x14ac:dyDescent="0.25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</row>
    <row r="85" spans="1:81" x14ac:dyDescent="0.25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</row>
    <row r="86" spans="1:81" x14ac:dyDescent="0.25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</row>
    <row r="87" spans="1:81" x14ac:dyDescent="0.25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</row>
    <row r="88" spans="1:81" ht="18.75" x14ac:dyDescent="0.3">
      <c r="A88" s="103" t="s">
        <v>235</v>
      </c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</row>
    <row r="89" spans="1:81" x14ac:dyDescent="0.25">
      <c r="A89" s="114"/>
      <c r="B89" s="114"/>
      <c r="C89" s="114"/>
      <c r="D89" s="114"/>
      <c r="E89" s="114"/>
      <c r="F89" s="114"/>
      <c r="G89" s="114"/>
      <c r="H89" s="114"/>
      <c r="I89" s="170">
        <v>1</v>
      </c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</row>
    <row r="90" spans="1:81" ht="14.85" customHeight="1" x14ac:dyDescent="0.25">
      <c r="A90" s="114"/>
      <c r="B90" s="199" t="s">
        <v>256</v>
      </c>
      <c r="C90" s="256" t="s">
        <v>282</v>
      </c>
      <c r="D90" s="197"/>
      <c r="E90" s="197"/>
      <c r="F90" s="197"/>
      <c r="G90" s="198"/>
      <c r="H90" s="114"/>
      <c r="I90" s="170">
        <v>2</v>
      </c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</row>
    <row r="91" spans="1:81" x14ac:dyDescent="0.25">
      <c r="A91" s="114"/>
      <c r="B91" s="114"/>
      <c r="C91" s="257" t="s">
        <v>254</v>
      </c>
      <c r="D91" s="253"/>
      <c r="E91" s="253"/>
      <c r="F91" s="253"/>
      <c r="G91" s="254"/>
      <c r="H91" s="258" t="s">
        <v>283</v>
      </c>
      <c r="I91" s="170">
        <v>3</v>
      </c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</row>
    <row r="92" spans="1:81" ht="31.5" customHeight="1" x14ac:dyDescent="0.3">
      <c r="A92" s="114"/>
      <c r="B92" s="196" t="s">
        <v>292</v>
      </c>
      <c r="C92" s="390" t="s">
        <v>284</v>
      </c>
      <c r="D92" s="391"/>
      <c r="E92" s="391"/>
      <c r="F92" s="391"/>
      <c r="G92" s="392"/>
      <c r="H92" s="259" t="s">
        <v>230</v>
      </c>
      <c r="I92" s="170">
        <v>4</v>
      </c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</row>
    <row r="93" spans="1:81" ht="15.75" thickBot="1" x14ac:dyDescent="0.3">
      <c r="A93" s="169" t="s">
        <v>224</v>
      </c>
      <c r="B93" s="255" t="s">
        <v>281</v>
      </c>
      <c r="C93" s="251" t="s">
        <v>92</v>
      </c>
      <c r="D93" s="252" t="s">
        <v>93</v>
      </c>
      <c r="E93" s="252" t="s">
        <v>94</v>
      </c>
      <c r="F93" s="252" t="s">
        <v>112</v>
      </c>
      <c r="G93" s="252" t="s">
        <v>209</v>
      </c>
      <c r="H93" s="260" t="s">
        <v>237</v>
      </c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</row>
    <row r="94" spans="1:81" x14ac:dyDescent="0.25">
      <c r="A94" s="118">
        <v>1</v>
      </c>
      <c r="B94" s="190"/>
      <c r="C94" s="188"/>
      <c r="D94" s="188"/>
      <c r="E94" s="116">
        <f t="shared" ref="E94:E113" si="0">C94*D94</f>
        <v>0</v>
      </c>
      <c r="F94" s="188"/>
      <c r="G94" s="116">
        <f>IF(F94&lt;&gt;"",E94*F94,E94)</f>
        <v>0</v>
      </c>
      <c r="H94" s="189"/>
      <c r="I94" s="382" t="s">
        <v>405</v>
      </c>
      <c r="J94" s="114"/>
      <c r="K94" s="171">
        <f>H94</f>
        <v>0</v>
      </c>
      <c r="L94" s="170">
        <f>B94</f>
        <v>0</v>
      </c>
      <c r="M94" s="170">
        <f>G94</f>
        <v>0</v>
      </c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</row>
    <row r="95" spans="1:81" x14ac:dyDescent="0.25">
      <c r="A95" s="118">
        <v>2</v>
      </c>
      <c r="B95" s="190"/>
      <c r="C95" s="188"/>
      <c r="D95" s="188"/>
      <c r="E95" s="116">
        <f t="shared" si="0"/>
        <v>0</v>
      </c>
      <c r="F95" s="188"/>
      <c r="G95" s="116">
        <f t="shared" ref="G95:G113" si="1">IF(F95&lt;&gt;"",E95*F95,E95)</f>
        <v>0</v>
      </c>
      <c r="H95" s="189"/>
      <c r="I95" s="383"/>
      <c r="J95" s="114"/>
      <c r="K95" s="171">
        <f t="shared" ref="K95:K113" si="2">H95</f>
        <v>0</v>
      </c>
      <c r="L95" s="170">
        <f t="shared" ref="L95:L113" si="3">B95</f>
        <v>0</v>
      </c>
      <c r="M95" s="170">
        <f t="shared" ref="M95:M113" si="4">G95</f>
        <v>0</v>
      </c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</row>
    <row r="96" spans="1:81" x14ac:dyDescent="0.25">
      <c r="A96" s="118">
        <v>3</v>
      </c>
      <c r="B96" s="190"/>
      <c r="C96" s="188"/>
      <c r="D96" s="188"/>
      <c r="E96" s="116">
        <f t="shared" si="0"/>
        <v>0</v>
      </c>
      <c r="F96" s="188"/>
      <c r="G96" s="116">
        <f t="shared" si="1"/>
        <v>0</v>
      </c>
      <c r="H96" s="189"/>
      <c r="I96" s="383"/>
      <c r="J96" s="114"/>
      <c r="K96" s="171">
        <f t="shared" si="2"/>
        <v>0</v>
      </c>
      <c r="L96" s="170">
        <f t="shared" si="3"/>
        <v>0</v>
      </c>
      <c r="M96" s="170">
        <f t="shared" si="4"/>
        <v>0</v>
      </c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</row>
    <row r="97" spans="1:61" ht="19.5" customHeight="1" x14ac:dyDescent="0.25">
      <c r="A97" s="118">
        <v>4</v>
      </c>
      <c r="B97" s="190"/>
      <c r="C97" s="188"/>
      <c r="D97" s="188"/>
      <c r="E97" s="116">
        <f t="shared" si="0"/>
        <v>0</v>
      </c>
      <c r="F97" s="188"/>
      <c r="G97" s="116">
        <f t="shared" si="1"/>
        <v>0</v>
      </c>
      <c r="H97" s="189"/>
      <c r="I97" s="383"/>
      <c r="J97" s="114"/>
      <c r="K97" s="171">
        <f t="shared" si="2"/>
        <v>0</v>
      </c>
      <c r="L97" s="170">
        <f t="shared" si="3"/>
        <v>0</v>
      </c>
      <c r="M97" s="170">
        <f t="shared" si="4"/>
        <v>0</v>
      </c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</row>
    <row r="98" spans="1:61" x14ac:dyDescent="0.25">
      <c r="A98" s="118">
        <v>5</v>
      </c>
      <c r="B98" s="190"/>
      <c r="C98" s="188"/>
      <c r="D98" s="188"/>
      <c r="E98" s="116">
        <f t="shared" si="0"/>
        <v>0</v>
      </c>
      <c r="F98" s="188"/>
      <c r="G98" s="116">
        <f t="shared" si="1"/>
        <v>0</v>
      </c>
      <c r="H98" s="189"/>
      <c r="I98" s="383"/>
      <c r="J98" s="114"/>
      <c r="K98" s="171">
        <f t="shared" si="2"/>
        <v>0</v>
      </c>
      <c r="L98" s="170">
        <f t="shared" si="3"/>
        <v>0</v>
      </c>
      <c r="M98" s="170">
        <f t="shared" si="4"/>
        <v>0</v>
      </c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</row>
    <row r="99" spans="1:61" x14ac:dyDescent="0.25">
      <c r="A99" s="118">
        <v>6</v>
      </c>
      <c r="B99" s="190"/>
      <c r="C99" s="188"/>
      <c r="D99" s="188"/>
      <c r="E99" s="116">
        <f t="shared" si="0"/>
        <v>0</v>
      </c>
      <c r="F99" s="188"/>
      <c r="G99" s="116">
        <f t="shared" si="1"/>
        <v>0</v>
      </c>
      <c r="H99" s="189"/>
      <c r="I99" s="383"/>
      <c r="J99" s="114"/>
      <c r="K99" s="171">
        <f t="shared" si="2"/>
        <v>0</v>
      </c>
      <c r="L99" s="170">
        <f t="shared" si="3"/>
        <v>0</v>
      </c>
      <c r="M99" s="170">
        <f t="shared" si="4"/>
        <v>0</v>
      </c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</row>
    <row r="100" spans="1:61" x14ac:dyDescent="0.25">
      <c r="A100" s="118">
        <v>7</v>
      </c>
      <c r="B100" s="190"/>
      <c r="C100" s="188"/>
      <c r="D100" s="188"/>
      <c r="E100" s="116">
        <f t="shared" si="0"/>
        <v>0</v>
      </c>
      <c r="F100" s="188"/>
      <c r="G100" s="116">
        <f t="shared" si="1"/>
        <v>0</v>
      </c>
      <c r="H100" s="189"/>
      <c r="I100" s="383"/>
      <c r="J100" s="114"/>
      <c r="K100" s="171">
        <f t="shared" si="2"/>
        <v>0</v>
      </c>
      <c r="L100" s="170">
        <f t="shared" si="3"/>
        <v>0</v>
      </c>
      <c r="M100" s="170">
        <f t="shared" si="4"/>
        <v>0</v>
      </c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</row>
    <row r="101" spans="1:61" x14ac:dyDescent="0.25">
      <c r="A101" s="118">
        <v>8</v>
      </c>
      <c r="B101" s="190"/>
      <c r="C101" s="188"/>
      <c r="D101" s="188"/>
      <c r="E101" s="116">
        <f t="shared" si="0"/>
        <v>0</v>
      </c>
      <c r="F101" s="188"/>
      <c r="G101" s="116">
        <f t="shared" si="1"/>
        <v>0</v>
      </c>
      <c r="H101" s="189"/>
      <c r="I101" s="383"/>
      <c r="J101" s="114"/>
      <c r="K101" s="171">
        <f t="shared" si="2"/>
        <v>0</v>
      </c>
      <c r="L101" s="170">
        <f t="shared" si="3"/>
        <v>0</v>
      </c>
      <c r="M101" s="170">
        <f t="shared" si="4"/>
        <v>0</v>
      </c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</row>
    <row r="102" spans="1:61" x14ac:dyDescent="0.25">
      <c r="A102" s="118">
        <v>9</v>
      </c>
      <c r="B102" s="190"/>
      <c r="C102" s="188"/>
      <c r="D102" s="188"/>
      <c r="E102" s="116">
        <f t="shared" si="0"/>
        <v>0</v>
      </c>
      <c r="F102" s="188"/>
      <c r="G102" s="116">
        <f t="shared" si="1"/>
        <v>0</v>
      </c>
      <c r="H102" s="189"/>
      <c r="I102" s="383"/>
      <c r="J102" s="114"/>
      <c r="K102" s="171">
        <f t="shared" si="2"/>
        <v>0</v>
      </c>
      <c r="L102" s="170">
        <f t="shared" si="3"/>
        <v>0</v>
      </c>
      <c r="M102" s="170">
        <f t="shared" si="4"/>
        <v>0</v>
      </c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</row>
    <row r="103" spans="1:61" s="23" customFormat="1" x14ac:dyDescent="0.25">
      <c r="A103" s="119">
        <v>10</v>
      </c>
      <c r="B103" s="190"/>
      <c r="C103" s="188"/>
      <c r="D103" s="188"/>
      <c r="E103" s="116">
        <f t="shared" si="0"/>
        <v>0</v>
      </c>
      <c r="F103" s="188"/>
      <c r="G103" s="116">
        <f t="shared" si="1"/>
        <v>0</v>
      </c>
      <c r="H103" s="189"/>
      <c r="I103" s="383"/>
      <c r="J103" s="114"/>
      <c r="K103" s="171">
        <f t="shared" si="2"/>
        <v>0</v>
      </c>
      <c r="L103" s="170">
        <f t="shared" si="3"/>
        <v>0</v>
      </c>
      <c r="M103" s="170">
        <f t="shared" si="4"/>
        <v>0</v>
      </c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</row>
    <row r="104" spans="1:61" x14ac:dyDescent="0.25">
      <c r="A104" s="118">
        <v>11</v>
      </c>
      <c r="B104" s="190"/>
      <c r="C104" s="188"/>
      <c r="D104" s="188"/>
      <c r="E104" s="116">
        <f t="shared" si="0"/>
        <v>0</v>
      </c>
      <c r="F104" s="188"/>
      <c r="G104" s="116">
        <f t="shared" si="1"/>
        <v>0</v>
      </c>
      <c r="H104" s="189"/>
      <c r="I104" s="383"/>
      <c r="J104" s="114"/>
      <c r="K104" s="171">
        <f t="shared" si="2"/>
        <v>0</v>
      </c>
      <c r="L104" s="170">
        <f t="shared" si="3"/>
        <v>0</v>
      </c>
      <c r="M104" s="170">
        <f t="shared" si="4"/>
        <v>0</v>
      </c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</row>
    <row r="105" spans="1:61" x14ac:dyDescent="0.25">
      <c r="A105" s="119">
        <v>12</v>
      </c>
      <c r="B105" s="190"/>
      <c r="C105" s="188"/>
      <c r="D105" s="188"/>
      <c r="E105" s="116">
        <f t="shared" si="0"/>
        <v>0</v>
      </c>
      <c r="F105" s="188"/>
      <c r="G105" s="116">
        <f t="shared" si="1"/>
        <v>0</v>
      </c>
      <c r="H105" s="189"/>
      <c r="I105" s="383"/>
      <c r="J105" s="114"/>
      <c r="K105" s="171">
        <f t="shared" si="2"/>
        <v>0</v>
      </c>
      <c r="L105" s="170">
        <f t="shared" si="3"/>
        <v>0</v>
      </c>
      <c r="M105" s="170">
        <f t="shared" si="4"/>
        <v>0</v>
      </c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</row>
    <row r="106" spans="1:61" x14ac:dyDescent="0.25">
      <c r="A106" s="118">
        <v>13</v>
      </c>
      <c r="B106" s="190"/>
      <c r="C106" s="188"/>
      <c r="D106" s="188"/>
      <c r="E106" s="116">
        <f t="shared" si="0"/>
        <v>0</v>
      </c>
      <c r="F106" s="188"/>
      <c r="G106" s="116">
        <f t="shared" si="1"/>
        <v>0</v>
      </c>
      <c r="H106" s="189"/>
      <c r="I106" s="383"/>
      <c r="J106" s="114"/>
      <c r="K106" s="171">
        <f t="shared" si="2"/>
        <v>0</v>
      </c>
      <c r="L106" s="170">
        <f t="shared" si="3"/>
        <v>0</v>
      </c>
      <c r="M106" s="170">
        <f t="shared" si="4"/>
        <v>0</v>
      </c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</row>
    <row r="107" spans="1:61" x14ac:dyDescent="0.25">
      <c r="A107" s="119">
        <v>14</v>
      </c>
      <c r="B107" s="190"/>
      <c r="C107" s="188"/>
      <c r="D107" s="188"/>
      <c r="E107" s="116">
        <f t="shared" si="0"/>
        <v>0</v>
      </c>
      <c r="F107" s="188"/>
      <c r="G107" s="116">
        <f t="shared" si="1"/>
        <v>0</v>
      </c>
      <c r="H107" s="189"/>
      <c r="I107" s="383"/>
      <c r="J107" s="114"/>
      <c r="K107" s="171">
        <f t="shared" si="2"/>
        <v>0</v>
      </c>
      <c r="L107" s="170">
        <f t="shared" si="3"/>
        <v>0</v>
      </c>
      <c r="M107" s="170">
        <f t="shared" si="4"/>
        <v>0</v>
      </c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</row>
    <row r="108" spans="1:61" x14ac:dyDescent="0.25">
      <c r="A108" s="118">
        <v>15</v>
      </c>
      <c r="B108" s="190"/>
      <c r="C108" s="188"/>
      <c r="D108" s="188"/>
      <c r="E108" s="116">
        <f t="shared" si="0"/>
        <v>0</v>
      </c>
      <c r="F108" s="188"/>
      <c r="G108" s="116">
        <f t="shared" si="1"/>
        <v>0</v>
      </c>
      <c r="H108" s="189"/>
      <c r="I108" s="383"/>
      <c r="J108" s="114"/>
      <c r="K108" s="171">
        <f t="shared" si="2"/>
        <v>0</v>
      </c>
      <c r="L108" s="170">
        <f t="shared" si="3"/>
        <v>0</v>
      </c>
      <c r="M108" s="170">
        <f t="shared" si="4"/>
        <v>0</v>
      </c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</row>
    <row r="109" spans="1:61" x14ac:dyDescent="0.25">
      <c r="A109" s="119">
        <v>16</v>
      </c>
      <c r="B109" s="190"/>
      <c r="C109" s="188"/>
      <c r="D109" s="188"/>
      <c r="E109" s="116">
        <f t="shared" si="0"/>
        <v>0</v>
      </c>
      <c r="F109" s="188"/>
      <c r="G109" s="116">
        <f t="shared" si="1"/>
        <v>0</v>
      </c>
      <c r="H109" s="189"/>
      <c r="I109" s="383"/>
      <c r="J109" s="114"/>
      <c r="K109" s="171">
        <f t="shared" si="2"/>
        <v>0</v>
      </c>
      <c r="L109" s="170">
        <f t="shared" si="3"/>
        <v>0</v>
      </c>
      <c r="M109" s="170">
        <f t="shared" si="4"/>
        <v>0</v>
      </c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</row>
    <row r="110" spans="1:61" x14ac:dyDescent="0.25">
      <c r="A110" s="118">
        <v>17</v>
      </c>
      <c r="B110" s="190"/>
      <c r="C110" s="188"/>
      <c r="D110" s="188"/>
      <c r="E110" s="116">
        <f t="shared" si="0"/>
        <v>0</v>
      </c>
      <c r="F110" s="188"/>
      <c r="G110" s="116">
        <f t="shared" si="1"/>
        <v>0</v>
      </c>
      <c r="H110" s="189"/>
      <c r="I110" s="383"/>
      <c r="J110" s="114"/>
      <c r="K110" s="171">
        <f t="shared" si="2"/>
        <v>0</v>
      </c>
      <c r="L110" s="170">
        <f t="shared" si="3"/>
        <v>0</v>
      </c>
      <c r="M110" s="170">
        <f t="shared" si="4"/>
        <v>0</v>
      </c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</row>
    <row r="111" spans="1:61" x14ac:dyDescent="0.25">
      <c r="A111" s="119">
        <v>18</v>
      </c>
      <c r="B111" s="190"/>
      <c r="C111" s="188"/>
      <c r="D111" s="188"/>
      <c r="E111" s="116">
        <f t="shared" si="0"/>
        <v>0</v>
      </c>
      <c r="F111" s="188"/>
      <c r="G111" s="116">
        <f t="shared" si="1"/>
        <v>0</v>
      </c>
      <c r="H111" s="189"/>
      <c r="I111" s="383"/>
      <c r="J111" s="114"/>
      <c r="K111" s="171">
        <f t="shared" si="2"/>
        <v>0</v>
      </c>
      <c r="L111" s="170">
        <f t="shared" si="3"/>
        <v>0</v>
      </c>
      <c r="M111" s="170">
        <f t="shared" si="4"/>
        <v>0</v>
      </c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</row>
    <row r="112" spans="1:61" x14ac:dyDescent="0.25">
      <c r="A112" s="118">
        <v>19</v>
      </c>
      <c r="B112" s="190"/>
      <c r="C112" s="188"/>
      <c r="D112" s="188"/>
      <c r="E112" s="116">
        <f t="shared" si="0"/>
        <v>0</v>
      </c>
      <c r="F112" s="188"/>
      <c r="G112" s="116">
        <f t="shared" si="1"/>
        <v>0</v>
      </c>
      <c r="H112" s="189"/>
      <c r="I112" s="383"/>
      <c r="J112" s="114"/>
      <c r="K112" s="171">
        <f t="shared" si="2"/>
        <v>0</v>
      </c>
      <c r="L112" s="170">
        <f t="shared" si="3"/>
        <v>0</v>
      </c>
      <c r="M112" s="170">
        <f t="shared" si="4"/>
        <v>0</v>
      </c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</row>
    <row r="113" spans="1:61" ht="15.75" thickBot="1" x14ac:dyDescent="0.3">
      <c r="A113" s="119">
        <v>20</v>
      </c>
      <c r="B113" s="190"/>
      <c r="C113" s="188"/>
      <c r="D113" s="188"/>
      <c r="E113" s="116">
        <f t="shared" si="0"/>
        <v>0</v>
      </c>
      <c r="F113" s="188"/>
      <c r="G113" s="116">
        <f t="shared" si="1"/>
        <v>0</v>
      </c>
      <c r="H113" s="189"/>
      <c r="I113" s="384"/>
      <c r="J113" s="114"/>
      <c r="K113" s="171">
        <f t="shared" si="2"/>
        <v>0</v>
      </c>
      <c r="L113" s="170">
        <f t="shared" si="3"/>
        <v>0</v>
      </c>
      <c r="M113" s="170">
        <f t="shared" si="4"/>
        <v>0</v>
      </c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</row>
    <row r="114" spans="1:61" x14ac:dyDescent="0.25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</row>
    <row r="115" spans="1:61" x14ac:dyDescent="0.25">
      <c r="A115" s="114"/>
      <c r="B115" s="153" t="s">
        <v>215</v>
      </c>
      <c r="C115" s="215" t="s">
        <v>264</v>
      </c>
      <c r="D115" s="215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</row>
    <row r="116" spans="1:61" x14ac:dyDescent="0.25">
      <c r="A116" s="114"/>
      <c r="B116" s="153" t="s">
        <v>216</v>
      </c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</row>
    <row r="117" spans="1:61" x14ac:dyDescent="0.25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</row>
    <row r="118" spans="1:61" x14ac:dyDescent="0.25">
      <c r="A118" s="114"/>
      <c r="B118" s="153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</row>
    <row r="119" spans="1:61" x14ac:dyDescent="0.25">
      <c r="A119" s="114"/>
      <c r="B119" s="153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</row>
    <row r="120" spans="1:61" x14ac:dyDescent="0.25">
      <c r="A120" s="114"/>
      <c r="B120" s="151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</row>
    <row r="121" spans="1:61" x14ac:dyDescent="0.25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</row>
    <row r="122" spans="1:61" x14ac:dyDescent="0.25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</row>
    <row r="123" spans="1:61" x14ac:dyDescent="0.25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</row>
    <row r="124" spans="1:61" x14ac:dyDescent="0.25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</row>
    <row r="125" spans="1:61" x14ac:dyDescent="0.25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</row>
    <row r="126" spans="1:61" x14ac:dyDescent="0.25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</row>
    <row r="127" spans="1:61" x14ac:dyDescent="0.25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</row>
    <row r="128" spans="1:61" x14ac:dyDescent="0.25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</row>
    <row r="129" spans="1:61" x14ac:dyDescent="0.25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</row>
    <row r="130" spans="1:61" x14ac:dyDescent="0.25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</row>
    <row r="131" spans="1:61" x14ac:dyDescent="0.25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</row>
    <row r="132" spans="1:61" x14ac:dyDescent="0.25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</row>
    <row r="133" spans="1:61" x14ac:dyDescent="0.25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</row>
    <row r="134" spans="1:61" x14ac:dyDescent="0.25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</row>
    <row r="135" spans="1:61" x14ac:dyDescent="0.25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</row>
    <row r="136" spans="1:61" x14ac:dyDescent="0.25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</row>
    <row r="137" spans="1:61" x14ac:dyDescent="0.25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</row>
    <row r="138" spans="1:61" x14ac:dyDescent="0.25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</row>
    <row r="139" spans="1:61" x14ac:dyDescent="0.25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</row>
    <row r="140" spans="1:61" x14ac:dyDescent="0.25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</row>
    <row r="141" spans="1:61" x14ac:dyDescent="0.25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</row>
    <row r="142" spans="1:61" x14ac:dyDescent="0.25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</row>
    <row r="143" spans="1:61" x14ac:dyDescent="0.25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</row>
    <row r="144" spans="1:61" x14ac:dyDescent="0.25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</row>
    <row r="145" spans="1:61" x14ac:dyDescent="0.25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</row>
    <row r="146" spans="1:61" x14ac:dyDescent="0.25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</row>
    <row r="147" spans="1:61" x14ac:dyDescent="0.25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</row>
    <row r="148" spans="1:61" x14ac:dyDescent="0.25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</row>
    <row r="149" spans="1:61" x14ac:dyDescent="0.25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</row>
    <row r="150" spans="1:61" x14ac:dyDescent="0.25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</row>
    <row r="151" spans="1:61" x14ac:dyDescent="0.25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</row>
    <row r="152" spans="1:61" x14ac:dyDescent="0.25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</row>
    <row r="153" spans="1:61" x14ac:dyDescent="0.25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</row>
    <row r="154" spans="1:61" x14ac:dyDescent="0.2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</row>
    <row r="155" spans="1:61" x14ac:dyDescent="0.25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</row>
    <row r="156" spans="1:61" x14ac:dyDescent="0.2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</row>
    <row r="157" spans="1:61" x14ac:dyDescent="0.25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</row>
    <row r="158" spans="1:61" x14ac:dyDescent="0.25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</row>
    <row r="159" spans="1:61" x14ac:dyDescent="0.25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</row>
    <row r="160" spans="1:61" x14ac:dyDescent="0.25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</row>
    <row r="161" spans="1:61" x14ac:dyDescent="0.25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</row>
    <row r="162" spans="1:61" x14ac:dyDescent="0.25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</row>
    <row r="163" spans="1:61" x14ac:dyDescent="0.25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</row>
    <row r="164" spans="1:61" x14ac:dyDescent="0.25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</row>
    <row r="165" spans="1:61" x14ac:dyDescent="0.25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</row>
    <row r="166" spans="1:61" x14ac:dyDescent="0.25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</row>
    <row r="167" spans="1:61" x14ac:dyDescent="0.25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</row>
    <row r="168" spans="1:61" x14ac:dyDescent="0.25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</row>
    <row r="169" spans="1:61" x14ac:dyDescent="0.25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</row>
    <row r="170" spans="1:61" x14ac:dyDescent="0.25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</row>
    <row r="171" spans="1:61" x14ac:dyDescent="0.25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</row>
    <row r="172" spans="1:61" x14ac:dyDescent="0.25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</row>
    <row r="173" spans="1:61" x14ac:dyDescent="0.25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</row>
    <row r="174" spans="1:61" x14ac:dyDescent="0.25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</row>
    <row r="175" spans="1:61" x14ac:dyDescent="0.25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</row>
    <row r="176" spans="1:61" x14ac:dyDescent="0.25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</row>
    <row r="177" spans="1:61" x14ac:dyDescent="0.25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</row>
    <row r="178" spans="1:61" x14ac:dyDescent="0.25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</row>
    <row r="179" spans="1:61" x14ac:dyDescent="0.25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</row>
    <row r="180" spans="1:61" x14ac:dyDescent="0.25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</row>
    <row r="181" spans="1:61" x14ac:dyDescent="0.25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</row>
    <row r="182" spans="1:61" x14ac:dyDescent="0.25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</row>
    <row r="183" spans="1:61" x14ac:dyDescent="0.25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</row>
    <row r="184" spans="1:61" x14ac:dyDescent="0.25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</row>
    <row r="185" spans="1:61" x14ac:dyDescent="0.25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</row>
    <row r="186" spans="1:61" x14ac:dyDescent="0.25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</row>
    <row r="187" spans="1:61" x14ac:dyDescent="0.25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</row>
    <row r="188" spans="1:61" x14ac:dyDescent="0.25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</row>
    <row r="189" spans="1:61" x14ac:dyDescent="0.25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</row>
    <row r="190" spans="1:61" x14ac:dyDescent="0.25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</row>
    <row r="191" spans="1:61" x14ac:dyDescent="0.25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</row>
    <row r="192" spans="1:61" x14ac:dyDescent="0.25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</row>
    <row r="193" spans="1:61" x14ac:dyDescent="0.25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</row>
    <row r="194" spans="1:61" x14ac:dyDescent="0.25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</row>
    <row r="195" spans="1:61" x14ac:dyDescent="0.25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</row>
    <row r="196" spans="1:61" x14ac:dyDescent="0.25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</row>
    <row r="197" spans="1:61" x14ac:dyDescent="0.25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</row>
    <row r="198" spans="1:61" x14ac:dyDescent="0.25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</row>
    <row r="199" spans="1:61" x14ac:dyDescent="0.25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</row>
    <row r="200" spans="1:61" x14ac:dyDescent="0.25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</row>
    <row r="201" spans="1:61" x14ac:dyDescent="0.25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</row>
    <row r="202" spans="1:61" x14ac:dyDescent="0.25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</row>
    <row r="203" spans="1:61" x14ac:dyDescent="0.25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</row>
    <row r="204" spans="1:61" x14ac:dyDescent="0.25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</row>
    <row r="205" spans="1:61" x14ac:dyDescent="0.25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</row>
    <row r="206" spans="1:61" x14ac:dyDescent="0.25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</row>
    <row r="207" spans="1:61" x14ac:dyDescent="0.25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</row>
    <row r="208" spans="1:61" x14ac:dyDescent="0.25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</row>
    <row r="209" spans="1:61" x14ac:dyDescent="0.25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</row>
    <row r="210" spans="1:61" x14ac:dyDescent="0.25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</row>
    <row r="211" spans="1:61" x14ac:dyDescent="0.25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</row>
    <row r="212" spans="1:61" x14ac:dyDescent="0.25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</row>
    <row r="213" spans="1:61" x14ac:dyDescent="0.25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</row>
    <row r="214" spans="1:61" x14ac:dyDescent="0.25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</row>
    <row r="215" spans="1:61" x14ac:dyDescent="0.25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</row>
    <row r="216" spans="1:61" x14ac:dyDescent="0.25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</row>
    <row r="217" spans="1:61" x14ac:dyDescent="0.25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</row>
    <row r="218" spans="1:61" x14ac:dyDescent="0.25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</row>
    <row r="219" spans="1:61" x14ac:dyDescent="0.25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</row>
    <row r="220" spans="1:61" x14ac:dyDescent="0.25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</row>
    <row r="221" spans="1:61" x14ac:dyDescent="0.25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</row>
    <row r="222" spans="1:61" x14ac:dyDescent="0.25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</row>
    <row r="223" spans="1:61" x14ac:dyDescent="0.25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</row>
    <row r="224" spans="1:61" x14ac:dyDescent="0.25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</row>
    <row r="225" spans="1:61" x14ac:dyDescent="0.25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</row>
    <row r="226" spans="1:61" x14ac:dyDescent="0.25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</row>
    <row r="227" spans="1:61" x14ac:dyDescent="0.25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</row>
    <row r="228" spans="1:61" x14ac:dyDescent="0.25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</row>
    <row r="229" spans="1:61" x14ac:dyDescent="0.25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</row>
    <row r="230" spans="1:61" x14ac:dyDescent="0.25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</row>
    <row r="231" spans="1:61" x14ac:dyDescent="0.25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</row>
    <row r="232" spans="1:61" x14ac:dyDescent="0.25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</row>
    <row r="233" spans="1:61" x14ac:dyDescent="0.25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</row>
    <row r="234" spans="1:61" x14ac:dyDescent="0.25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</row>
    <row r="235" spans="1:61" x14ac:dyDescent="0.25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</row>
    <row r="236" spans="1:61" x14ac:dyDescent="0.25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</row>
    <row r="237" spans="1:61" x14ac:dyDescent="0.25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</row>
    <row r="238" spans="1:61" x14ac:dyDescent="0.25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</row>
    <row r="239" spans="1:61" x14ac:dyDescent="0.25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</row>
    <row r="240" spans="1:61" x14ac:dyDescent="0.25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</row>
    <row r="241" spans="1:61" x14ac:dyDescent="0.25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</row>
    <row r="242" spans="1:61" x14ac:dyDescent="0.25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</row>
    <row r="243" spans="1:61" x14ac:dyDescent="0.25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</row>
    <row r="244" spans="1:61" x14ac:dyDescent="0.25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</row>
    <row r="245" spans="1:61" x14ac:dyDescent="0.25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</row>
    <row r="246" spans="1:61" x14ac:dyDescent="0.25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</row>
    <row r="247" spans="1:61" x14ac:dyDescent="0.25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</row>
    <row r="248" spans="1:61" x14ac:dyDescent="0.25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</row>
    <row r="249" spans="1:61" ht="15.75" thickBot="1" x14ac:dyDescent="0.3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</row>
    <row r="250" spans="1:61" ht="15.75" thickTop="1" x14ac:dyDescent="0.25">
      <c r="A250" s="328"/>
      <c r="B250" s="320"/>
      <c r="C250" s="320"/>
      <c r="D250" s="320"/>
      <c r="E250" s="320"/>
      <c r="F250" s="320"/>
      <c r="G250" s="329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</row>
    <row r="251" spans="1:61" ht="18.75" x14ac:dyDescent="0.3">
      <c r="A251" s="330" t="s">
        <v>236</v>
      </c>
      <c r="B251" s="289"/>
      <c r="C251" s="289"/>
      <c r="D251" s="289"/>
      <c r="E251" s="289"/>
      <c r="F251" s="289"/>
      <c r="G251" s="323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</row>
    <row r="252" spans="1:61" x14ac:dyDescent="0.25">
      <c r="A252" s="331"/>
      <c r="B252" s="290"/>
      <c r="C252" s="290"/>
      <c r="D252" s="290"/>
      <c r="E252" s="290"/>
      <c r="F252" s="290" t="s">
        <v>275</v>
      </c>
      <c r="G252" s="32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</row>
    <row r="253" spans="1:61" ht="18.75" x14ac:dyDescent="0.3">
      <c r="A253" s="331"/>
      <c r="B253" s="300" t="s">
        <v>274</v>
      </c>
      <c r="C253" s="393">
        <f>C4</f>
        <v>0</v>
      </c>
      <c r="D253" s="393"/>
      <c r="E253" s="290"/>
      <c r="F253" s="291" t="str">
        <f>IF(H4&lt;&gt;"",H4,"")</f>
        <v/>
      </c>
      <c r="G253" s="32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</row>
    <row r="254" spans="1:61" x14ac:dyDescent="0.25">
      <c r="A254" s="331" t="s">
        <v>279</v>
      </c>
      <c r="B254" s="290"/>
      <c r="C254" s="290"/>
      <c r="D254" s="290"/>
      <c r="E254" s="290"/>
      <c r="F254" s="290"/>
      <c r="G254" s="32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</row>
    <row r="255" spans="1:61" ht="18.75" x14ac:dyDescent="0.3">
      <c r="A255" s="331"/>
      <c r="B255" s="301" t="str">
        <f>BC522</f>
        <v>Dr Anne ALYSE</v>
      </c>
      <c r="C255" s="290"/>
      <c r="D255" s="290"/>
      <c r="E255" s="290"/>
      <c r="F255" s="290"/>
      <c r="G255" s="32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</row>
    <row r="256" spans="1:61" ht="15.75" thickBot="1" x14ac:dyDescent="0.3">
      <c r="A256" s="331"/>
      <c r="B256" s="290"/>
      <c r="C256" s="290"/>
      <c r="D256" s="290"/>
      <c r="E256" s="290"/>
      <c r="F256" s="290"/>
      <c r="G256" s="32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</row>
    <row r="257" spans="1:61" ht="18.75" x14ac:dyDescent="0.3">
      <c r="A257" s="332"/>
      <c r="B257" s="152" t="s">
        <v>231</v>
      </c>
      <c r="C257" s="292"/>
      <c r="D257" s="290"/>
      <c r="E257" s="180" t="s">
        <v>233</v>
      </c>
      <c r="F257" s="181"/>
      <c r="G257" s="325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</row>
    <row r="258" spans="1:61" ht="26.25" customHeight="1" x14ac:dyDescent="0.3">
      <c r="A258" s="332"/>
      <c r="B258" s="271" t="e">
        <f>VLOOKUP(B259,K94:L113,2,FALSE)</f>
        <v>#N/A</v>
      </c>
      <c r="C258" s="292"/>
      <c r="D258" s="290"/>
      <c r="E258" s="182" t="s">
        <v>234</v>
      </c>
      <c r="F258" s="261" t="e">
        <f>VLOOKUP(B260,L94:M113,2,FALSE)</f>
        <v>#N/A</v>
      </c>
      <c r="G258" s="326" t="s">
        <v>232</v>
      </c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</row>
    <row r="259" spans="1:61" x14ac:dyDescent="0.25">
      <c r="A259" s="332"/>
      <c r="B259" s="305" t="s">
        <v>90</v>
      </c>
      <c r="C259" s="292"/>
      <c r="D259" s="290"/>
      <c r="E259" s="290"/>
      <c r="F259" s="290"/>
      <c r="G259" s="32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</row>
    <row r="260" spans="1:61" x14ac:dyDescent="0.25">
      <c r="A260" s="331"/>
      <c r="B260" s="306" t="e">
        <f>B258</f>
        <v>#N/A</v>
      </c>
      <c r="C260" s="290"/>
      <c r="D260" s="290"/>
      <c r="E260" s="290"/>
      <c r="F260" s="290"/>
      <c r="G260" s="32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</row>
    <row r="261" spans="1:61" x14ac:dyDescent="0.25">
      <c r="A261" s="331" t="s">
        <v>280</v>
      </c>
      <c r="B261" s="290"/>
      <c r="C261" s="290"/>
      <c r="D261" s="290"/>
      <c r="E261" s="290"/>
      <c r="F261" s="290"/>
      <c r="G261" s="32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</row>
    <row r="262" spans="1:61" ht="18.75" x14ac:dyDescent="0.3">
      <c r="A262" s="331"/>
      <c r="B262" s="301" t="str">
        <f>IF(BC526&lt;&gt;"",BC526,"Pas de référentiel utilisé")</f>
        <v>Pas de référentiel utilisé</v>
      </c>
      <c r="C262" s="290"/>
      <c r="D262" s="290"/>
      <c r="E262" s="290"/>
      <c r="F262" s="290"/>
      <c r="G262" s="32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</row>
    <row r="263" spans="1:61" ht="18.75" x14ac:dyDescent="0.3">
      <c r="A263" s="331"/>
      <c r="B263" s="301" t="str">
        <f>IF(BC527&lt;&gt;"",BC527,"")</f>
        <v/>
      </c>
      <c r="C263" s="290"/>
      <c r="D263" s="290"/>
      <c r="E263" s="290"/>
      <c r="F263" s="290"/>
      <c r="G263" s="32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</row>
    <row r="264" spans="1:61" x14ac:dyDescent="0.25">
      <c r="A264" s="331"/>
      <c r="B264" s="290"/>
      <c r="C264" s="290"/>
      <c r="D264" s="290"/>
      <c r="E264" s="290"/>
      <c r="F264" s="290"/>
      <c r="G264" s="32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</row>
    <row r="265" spans="1:61" ht="16.5" thickBot="1" x14ac:dyDescent="0.3">
      <c r="A265" s="331"/>
      <c r="B265" s="201" t="s">
        <v>218</v>
      </c>
      <c r="C265" s="202"/>
      <c r="D265" s="203"/>
      <c r="E265" s="204"/>
      <c r="F265" s="246" t="s">
        <v>278</v>
      </c>
      <c r="G265" s="327">
        <f>BH544</f>
        <v>0</v>
      </c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</row>
    <row r="266" spans="1:61" ht="21.6" customHeight="1" x14ac:dyDescent="0.25">
      <c r="A266" s="331"/>
      <c r="B266" s="205"/>
      <c r="C266" s="394" t="s">
        <v>201</v>
      </c>
      <c r="D266" s="395"/>
      <c r="E266" s="206" t="s">
        <v>202</v>
      </c>
      <c r="F266" s="396" t="s">
        <v>263</v>
      </c>
      <c r="G266" s="397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</row>
    <row r="267" spans="1:61" ht="35.85" customHeight="1" x14ac:dyDescent="0.25">
      <c r="A267" s="333" t="s">
        <v>240</v>
      </c>
      <c r="B267" s="282" t="e">
        <f t="shared" ref="B267:C269" si="5">IF(BC541&lt;&gt;"",BC541,"")</f>
        <v>#N/A</v>
      </c>
      <c r="C267" s="398" t="str">
        <f t="shared" ref="C267" si="6">IF(BD541&lt;&gt;"",BD541,"")</f>
        <v/>
      </c>
      <c r="D267" s="398"/>
      <c r="E267" s="283" t="str">
        <f>IF(BE541&lt;&gt;"",BE541,"")</f>
        <v/>
      </c>
      <c r="F267" s="399" t="str">
        <f>IF(BG541&lt;&gt;"",BG541,"")</f>
        <v>Action mise en place</v>
      </c>
      <c r="G267" s="400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</row>
    <row r="268" spans="1:61" ht="35.85" customHeight="1" x14ac:dyDescent="0.25">
      <c r="A268" s="333" t="s">
        <v>241</v>
      </c>
      <c r="B268" s="282" t="e">
        <f t="shared" si="5"/>
        <v>#N/A</v>
      </c>
      <c r="C268" s="398" t="str">
        <f t="shared" si="5"/>
        <v/>
      </c>
      <c r="D268" s="398"/>
      <c r="E268" s="283" t="str">
        <f>IF(BE542&lt;&gt;"",BE542,"")</f>
        <v/>
      </c>
      <c r="F268" s="399" t="str">
        <f>IF(BG542&lt;&gt;"",BG542,"")</f>
        <v>Action non faite</v>
      </c>
      <c r="G268" s="400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</row>
    <row r="269" spans="1:61" ht="35.85" customHeight="1" x14ac:dyDescent="0.25">
      <c r="A269" s="333" t="s">
        <v>242</v>
      </c>
      <c r="B269" s="282" t="e">
        <f t="shared" si="5"/>
        <v>#N/A</v>
      </c>
      <c r="C269" s="398" t="str">
        <f t="shared" ref="C269" si="7">IF(BD543&lt;&gt;"",BD543,"")</f>
        <v/>
      </c>
      <c r="D269" s="398"/>
      <c r="E269" s="283" t="str">
        <f>IF(BE543&lt;&gt;"",BE543,"")</f>
        <v/>
      </c>
      <c r="F269" s="399" t="str">
        <f>IF(BG543&lt;&gt;"",BG543,"")</f>
        <v>Action en cours</v>
      </c>
      <c r="G269" s="400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</row>
    <row r="270" spans="1:61" ht="23.85" customHeight="1" thickBot="1" x14ac:dyDescent="0.3">
      <c r="A270" s="359"/>
      <c r="B270" s="335"/>
      <c r="C270" s="335"/>
      <c r="D270" s="335"/>
      <c r="E270" s="335"/>
      <c r="F270" s="335"/>
      <c r="G270" s="360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</row>
    <row r="271" spans="1:61" ht="15.75" thickTop="1" x14ac:dyDescent="0.25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</row>
    <row r="272" spans="1:61" x14ac:dyDescent="0.25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</row>
    <row r="273" spans="1:61" x14ac:dyDescent="0.25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</row>
    <row r="274" spans="1:61" x14ac:dyDescent="0.25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</row>
    <row r="275" spans="1:61" x14ac:dyDescent="0.25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</row>
    <row r="276" spans="1:61" x14ac:dyDescent="0.25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</row>
    <row r="277" spans="1:61" x14ac:dyDescent="0.25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</row>
    <row r="278" spans="1:61" x14ac:dyDescent="0.25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</row>
    <row r="279" spans="1:61" x14ac:dyDescent="0.25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</row>
    <row r="280" spans="1:61" x14ac:dyDescent="0.25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</row>
    <row r="281" spans="1:61" x14ac:dyDescent="0.25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</row>
    <row r="282" spans="1:61" x14ac:dyDescent="0.25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</row>
    <row r="283" spans="1:61" x14ac:dyDescent="0.25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</row>
    <row r="284" spans="1:61" x14ac:dyDescent="0.25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</row>
    <row r="285" spans="1:61" x14ac:dyDescent="0.25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</row>
    <row r="286" spans="1:61" x14ac:dyDescent="0.25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</row>
    <row r="287" spans="1:61" x14ac:dyDescent="0.25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</row>
    <row r="288" spans="1:61" x14ac:dyDescent="0.25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</row>
    <row r="289" spans="1:49" x14ac:dyDescent="0.25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</row>
    <row r="290" spans="1:49" x14ac:dyDescent="0.25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</row>
    <row r="291" spans="1:49" x14ac:dyDescent="0.25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</row>
    <row r="292" spans="1:49" x14ac:dyDescent="0.25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</row>
    <row r="293" spans="1:49" x14ac:dyDescent="0.25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</row>
    <row r="294" spans="1:49" x14ac:dyDescent="0.25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</row>
    <row r="295" spans="1:49" x14ac:dyDescent="0.25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</row>
    <row r="296" spans="1:49" x14ac:dyDescent="0.25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</row>
    <row r="297" spans="1:49" x14ac:dyDescent="0.25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</row>
    <row r="298" spans="1:49" x14ac:dyDescent="0.25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</row>
    <row r="299" spans="1:49" x14ac:dyDescent="0.25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</row>
    <row r="300" spans="1:49" x14ac:dyDescent="0.25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</row>
    <row r="301" spans="1:49" x14ac:dyDescent="0.25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</row>
    <row r="302" spans="1:49" x14ac:dyDescent="0.25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</row>
    <row r="303" spans="1:49" x14ac:dyDescent="0.25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</row>
    <row r="304" spans="1:49" x14ac:dyDescent="0.25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</row>
    <row r="305" spans="1:143" x14ac:dyDescent="0.25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</row>
    <row r="306" spans="1:143" x14ac:dyDescent="0.25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</row>
    <row r="307" spans="1:143" x14ac:dyDescent="0.25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BN307" s="207"/>
      <c r="BO307" s="207"/>
      <c r="BP307" s="207"/>
      <c r="BQ307" s="207"/>
      <c r="BR307" s="207"/>
      <c r="BS307" s="207"/>
      <c r="BT307" s="207"/>
      <c r="BU307" s="207"/>
      <c r="BV307" s="207"/>
      <c r="BW307" s="207"/>
    </row>
    <row r="308" spans="1:143" x14ac:dyDescent="0.25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BN308" s="207"/>
      <c r="BO308" s="207"/>
      <c r="BP308" s="207"/>
      <c r="BQ308" s="207"/>
      <c r="BR308" s="207"/>
      <c r="BS308" s="207"/>
      <c r="BT308" s="207"/>
      <c r="BU308" s="207"/>
      <c r="BV308" s="207"/>
      <c r="BW308" s="207"/>
    </row>
    <row r="309" spans="1:143" ht="30" x14ac:dyDescent="0.25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BN309" s="207"/>
      <c r="BO309" s="207"/>
      <c r="BP309" s="208" t="s">
        <v>251</v>
      </c>
      <c r="BQ309" s="207"/>
      <c r="BR309" s="207"/>
      <c r="BS309" s="207"/>
      <c r="BT309" s="207"/>
      <c r="BU309" s="207"/>
      <c r="BV309" s="207"/>
      <c r="BW309" s="207"/>
    </row>
    <row r="310" spans="1:143" x14ac:dyDescent="0.25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BN310" s="207"/>
      <c r="BO310" s="207"/>
      <c r="BP310" s="207"/>
      <c r="BQ310" s="207"/>
      <c r="BR310" s="207"/>
      <c r="BS310" s="207"/>
      <c r="BT310" s="207"/>
      <c r="BU310" s="207"/>
      <c r="BV310" s="207"/>
      <c r="BW310" s="207"/>
    </row>
    <row r="311" spans="1:143" ht="18.75" x14ac:dyDescent="0.3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BL311" s="103" t="s">
        <v>228</v>
      </c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</row>
    <row r="312" spans="1:143" x14ac:dyDescent="0.25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BP312" s="154" t="s">
        <v>217</v>
      </c>
    </row>
    <row r="313" spans="1:143" ht="18.75" x14ac:dyDescent="0.25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BG313" s="137"/>
      <c r="BH313" s="137"/>
      <c r="BI313" s="137"/>
      <c r="BJ313" s="137"/>
      <c r="BK313" s="137"/>
      <c r="BL313" s="137"/>
      <c r="BM313" s="137"/>
      <c r="BN313" s="96"/>
      <c r="BO313" s="96"/>
      <c r="BP313" s="96"/>
      <c r="BQ313" s="96"/>
      <c r="BR313" s="96"/>
      <c r="BS313" s="96"/>
      <c r="BT313" s="96"/>
      <c r="BU313" s="97"/>
      <c r="BV313" s="96"/>
      <c r="BW313" s="96"/>
      <c r="BX313" s="91" t="s">
        <v>90</v>
      </c>
      <c r="BY313" s="91" t="s">
        <v>348</v>
      </c>
      <c r="BZ313" s="91" t="s">
        <v>240</v>
      </c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</row>
    <row r="314" spans="1:143" ht="18.75" x14ac:dyDescent="0.25">
      <c r="BG314" s="137"/>
      <c r="BH314" s="137"/>
      <c r="BI314" s="137"/>
      <c r="BJ314" s="137"/>
      <c r="BK314" s="137"/>
      <c r="BL314" s="184"/>
      <c r="BM314" s="185"/>
      <c r="BN314" s="93" t="s">
        <v>220</v>
      </c>
      <c r="BO314" s="192"/>
      <c r="BP314" s="94"/>
      <c r="BQ314" s="168" t="e">
        <f>B258</f>
        <v>#N/A</v>
      </c>
      <c r="BR314" s="168"/>
      <c r="BS314" s="168"/>
      <c r="BT314" s="168"/>
      <c r="BU314" s="94"/>
      <c r="BV314" s="94"/>
      <c r="BW314" s="95"/>
      <c r="BX314" s="91" t="s">
        <v>91</v>
      </c>
      <c r="BY314" s="91" t="s">
        <v>349</v>
      </c>
      <c r="BZ314" s="91" t="s">
        <v>241</v>
      </c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</row>
    <row r="315" spans="1:143" ht="18.75" x14ac:dyDescent="0.25">
      <c r="BG315" s="137"/>
      <c r="BH315" s="137"/>
      <c r="BI315" s="137"/>
      <c r="BJ315" s="137"/>
      <c r="BK315" s="137"/>
      <c r="BL315" s="184"/>
      <c r="BM315" s="185"/>
      <c r="BN315" s="72" t="s">
        <v>222</v>
      </c>
      <c r="BO315" s="73"/>
      <c r="BP315" s="73"/>
      <c r="BQ315" s="214">
        <v>43536</v>
      </c>
      <c r="BR315" s="73"/>
      <c r="BS315" s="73"/>
      <c r="BT315" s="73"/>
      <c r="BU315" s="73"/>
      <c r="BV315" s="73"/>
      <c r="BW315" s="74"/>
      <c r="BX315" s="69" t="s">
        <v>91</v>
      </c>
      <c r="BY315" s="91" t="s">
        <v>350</v>
      </c>
      <c r="BZ315" s="187" t="s">
        <v>242</v>
      </c>
      <c r="CA315" s="66"/>
      <c r="CB315" s="66"/>
      <c r="CC315" s="66"/>
      <c r="CD315" s="66"/>
      <c r="CE315" s="66"/>
      <c r="CF315" s="66"/>
      <c r="CG315" s="66"/>
      <c r="CH315" s="66"/>
      <c r="CI315" s="66"/>
      <c r="CJ315" s="66"/>
      <c r="CK315" s="66"/>
      <c r="CL315" s="66"/>
      <c r="CM315" s="66"/>
      <c r="CN315" s="66"/>
      <c r="CO315" s="66"/>
      <c r="CP315" s="66"/>
      <c r="CQ315" s="66"/>
      <c r="CR315" s="66"/>
      <c r="CS315" s="66"/>
      <c r="CT315" s="66"/>
      <c r="CU315" s="66"/>
      <c r="CV315" s="66"/>
      <c r="CW315" s="66"/>
      <c r="CX315" s="66"/>
      <c r="CY315" s="66"/>
      <c r="CZ315" s="66"/>
      <c r="DA315" s="66"/>
      <c r="DB315" s="66"/>
      <c r="DC315" s="66"/>
      <c r="DD315" s="66"/>
      <c r="DE315" s="66"/>
      <c r="DF315" s="66"/>
      <c r="DG315" s="66"/>
      <c r="DH315" s="66"/>
      <c r="DI315" s="66"/>
      <c r="DJ315" s="66"/>
      <c r="DK315" s="66"/>
      <c r="DL315" s="66"/>
      <c r="DM315" s="66"/>
      <c r="DN315" s="66"/>
      <c r="DO315" s="66"/>
      <c r="DP315" s="66"/>
      <c r="DQ315" s="66"/>
      <c r="DR315" s="66"/>
      <c r="DS315" s="66"/>
      <c r="DT315" s="66"/>
      <c r="DU315" s="66"/>
      <c r="DV315" s="66"/>
      <c r="DW315" s="66"/>
      <c r="DX315" s="66"/>
      <c r="DY315" s="66"/>
      <c r="DZ315" s="66"/>
      <c r="EA315" s="66"/>
      <c r="EB315" s="66"/>
      <c r="EC315" s="66"/>
      <c r="ED315" s="66"/>
      <c r="EE315" s="66"/>
      <c r="EF315" s="66"/>
      <c r="EG315" s="66"/>
      <c r="EH315" s="66"/>
      <c r="EI315" s="66"/>
      <c r="EJ315" s="66"/>
      <c r="EK315" s="66"/>
      <c r="EL315" s="66"/>
      <c r="EM315" s="66"/>
    </row>
    <row r="316" spans="1:143" ht="18.75" x14ac:dyDescent="0.25">
      <c r="BG316" s="137"/>
      <c r="BH316" s="137"/>
      <c r="BI316" s="137"/>
      <c r="BJ316" s="137"/>
      <c r="BK316" s="137"/>
      <c r="BL316" s="184"/>
      <c r="BM316" s="185"/>
      <c r="BN316" s="193" t="s">
        <v>221</v>
      </c>
      <c r="BO316" s="194"/>
      <c r="BP316" s="194"/>
      <c r="BQ316" s="194" t="str">
        <f>BC522</f>
        <v>Dr Anne ALYSE</v>
      </c>
      <c r="BR316" s="194"/>
      <c r="BS316" s="194"/>
      <c r="BT316" s="194"/>
      <c r="BU316" s="194"/>
      <c r="BV316" s="194"/>
      <c r="BW316" s="195"/>
      <c r="BX316" s="69"/>
      <c r="BY316" s="91"/>
      <c r="BZ316" s="66"/>
      <c r="CA316" s="66"/>
      <c r="CB316" s="66"/>
      <c r="CC316" s="66"/>
      <c r="CD316" s="66"/>
      <c r="CE316" s="66"/>
      <c r="CF316" s="66"/>
      <c r="CG316" s="66"/>
      <c r="CH316" s="66"/>
      <c r="CI316" s="66"/>
      <c r="CJ316" s="66"/>
      <c r="CK316" s="66"/>
      <c r="CL316" s="66"/>
      <c r="CM316" s="66"/>
      <c r="CN316" s="66"/>
      <c r="CO316" s="66"/>
      <c r="CP316" s="66"/>
      <c r="CQ316" s="66"/>
      <c r="CR316" s="66"/>
      <c r="CS316" s="66"/>
      <c r="CT316" s="66"/>
      <c r="CU316" s="66"/>
      <c r="CV316" s="66"/>
      <c r="CW316" s="66"/>
      <c r="CX316" s="66"/>
      <c r="CY316" s="66"/>
      <c r="CZ316" s="66"/>
      <c r="DA316" s="66"/>
      <c r="DB316" s="66"/>
      <c r="DC316" s="66"/>
      <c r="DD316" s="66"/>
      <c r="DE316" s="66"/>
      <c r="DF316" s="66"/>
      <c r="DG316" s="66"/>
      <c r="DH316" s="66"/>
      <c r="DI316" s="66"/>
      <c r="DJ316" s="66"/>
      <c r="DK316" s="66"/>
      <c r="DL316" s="66"/>
      <c r="DM316" s="66"/>
      <c r="DN316" s="66"/>
      <c r="DO316" s="66"/>
      <c r="DP316" s="66"/>
      <c r="DQ316" s="66"/>
      <c r="DR316" s="66"/>
      <c r="DS316" s="66"/>
      <c r="DT316" s="66"/>
      <c r="DU316" s="66"/>
      <c r="DV316" s="66"/>
      <c r="DW316" s="66"/>
      <c r="DX316" s="66"/>
      <c r="DY316" s="66"/>
      <c r="DZ316" s="66"/>
      <c r="EA316" s="66"/>
      <c r="EB316" s="66"/>
      <c r="EC316" s="66"/>
      <c r="ED316" s="66"/>
      <c r="EE316" s="66"/>
      <c r="EF316" s="66"/>
      <c r="EG316" s="66"/>
      <c r="EH316" s="66"/>
      <c r="EI316" s="66"/>
      <c r="EJ316" s="66"/>
      <c r="EK316" s="66"/>
      <c r="EL316" s="66"/>
      <c r="EM316" s="66"/>
    </row>
    <row r="317" spans="1:143" ht="8.85" customHeight="1" thickBot="1" x14ac:dyDescent="0.3">
      <c r="BG317" s="137"/>
      <c r="BH317" s="137"/>
      <c r="BI317" s="137"/>
      <c r="BJ317" s="137"/>
      <c r="BK317" s="137"/>
      <c r="BL317" s="184"/>
      <c r="BM317" s="185"/>
      <c r="BN317" s="268"/>
      <c r="BO317" s="268"/>
      <c r="BP317" s="268"/>
      <c r="BQ317" s="268"/>
      <c r="BR317" s="269"/>
      <c r="BS317" s="269"/>
      <c r="BT317" s="269"/>
      <c r="BU317" s="269"/>
      <c r="BV317" s="268"/>
      <c r="BW317" s="270"/>
      <c r="BX317" s="69"/>
      <c r="BY317" s="91"/>
      <c r="BZ317" s="66"/>
      <c r="CA317" s="66"/>
      <c r="CB317" s="66"/>
      <c r="CC317" s="66"/>
      <c r="CD317" s="66"/>
      <c r="CE317" s="66"/>
      <c r="CF317" s="66"/>
      <c r="CG317" s="66"/>
      <c r="CH317" s="66"/>
      <c r="CI317" s="66"/>
      <c r="CJ317" s="66"/>
      <c r="CK317" s="66"/>
      <c r="CL317" s="66"/>
      <c r="CM317" s="66"/>
      <c r="CN317" s="66"/>
      <c r="CO317" s="66"/>
      <c r="CP317" s="66"/>
      <c r="CQ317" s="66"/>
      <c r="CR317" s="66"/>
      <c r="CS317" s="66"/>
      <c r="CT317" s="66"/>
      <c r="CU317" s="66"/>
      <c r="CV317" s="66"/>
      <c r="CW317" s="66"/>
      <c r="CX317" s="66"/>
      <c r="CY317" s="66"/>
      <c r="CZ317" s="66"/>
      <c r="DA317" s="66"/>
      <c r="DB317" s="66"/>
      <c r="DC317" s="66"/>
      <c r="DD317" s="66"/>
      <c r="DE317" s="66"/>
      <c r="DF317" s="66"/>
      <c r="DG317" s="66"/>
      <c r="DH317" s="66"/>
      <c r="DI317" s="66"/>
      <c r="DJ317" s="66"/>
      <c r="DK317" s="66"/>
      <c r="DL317" s="66"/>
      <c r="DM317" s="66"/>
      <c r="DN317" s="66"/>
      <c r="DO317" s="66"/>
      <c r="DP317" s="66"/>
      <c r="DQ317" s="66"/>
      <c r="DR317" s="66"/>
      <c r="DS317" s="66"/>
      <c r="DT317" s="66"/>
      <c r="DU317" s="66"/>
      <c r="DV317" s="66"/>
      <c r="DW317" s="66"/>
      <c r="DX317" s="66"/>
      <c r="DY317" s="66"/>
      <c r="DZ317" s="66"/>
      <c r="EA317" s="66"/>
      <c r="EB317" s="66"/>
      <c r="EC317" s="66"/>
      <c r="ED317" s="66"/>
      <c r="EE317" s="66"/>
      <c r="EF317" s="66"/>
      <c r="EG317" s="66"/>
      <c r="EH317" s="66"/>
      <c r="EI317" s="66"/>
      <c r="EJ317" s="66"/>
      <c r="EK317" s="66"/>
      <c r="EL317" s="66"/>
      <c r="EM317" s="66"/>
    </row>
    <row r="318" spans="1:143" ht="40.5" customHeight="1" thickBot="1" x14ac:dyDescent="0.3">
      <c r="BG318" s="137"/>
      <c r="BH318" s="137"/>
      <c r="BI318" s="137"/>
      <c r="BJ318" s="137"/>
      <c r="BK318" s="137"/>
      <c r="BL318" s="186"/>
      <c r="BM318" s="185"/>
      <c r="BN318" s="262"/>
      <c r="BO318" s="262"/>
      <c r="BP318" s="262"/>
      <c r="BQ318" s="263"/>
      <c r="BR318" s="385" t="s">
        <v>285</v>
      </c>
      <c r="BS318" s="386"/>
      <c r="BT318" s="386"/>
      <c r="BU318" s="387"/>
      <c r="BV318" s="262"/>
      <c r="BW318" s="262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  <c r="CT318" s="67"/>
      <c r="CU318" s="67"/>
      <c r="CV318" s="67"/>
      <c r="CW318" s="67"/>
      <c r="CX318" s="67"/>
      <c r="CY318" s="67"/>
      <c r="CZ318" s="67"/>
      <c r="DA318" s="67"/>
      <c r="DB318" s="67"/>
      <c r="DC318" s="67"/>
      <c r="DD318" s="67"/>
      <c r="DE318" s="67"/>
      <c r="DF318" s="67"/>
      <c r="DG318" s="67"/>
      <c r="DH318" s="67"/>
      <c r="DI318" s="67"/>
      <c r="DJ318" s="67"/>
      <c r="DK318" s="67"/>
      <c r="DL318" s="67"/>
      <c r="DM318" s="67"/>
      <c r="DN318" s="67"/>
      <c r="DO318" s="67"/>
      <c r="DP318" s="67"/>
      <c r="DQ318" s="67"/>
      <c r="DR318" s="67"/>
      <c r="DS318" s="67"/>
      <c r="DT318" s="67"/>
      <c r="DU318" s="67"/>
      <c r="DV318" s="67"/>
      <c r="DW318" s="67"/>
      <c r="DX318" s="67"/>
      <c r="DY318" s="67"/>
      <c r="DZ318" s="67"/>
      <c r="EA318" s="67"/>
      <c r="EB318" s="67"/>
      <c r="EC318" s="67"/>
      <c r="ED318" s="67"/>
      <c r="EE318" s="67"/>
      <c r="EF318" s="67"/>
      <c r="EG318" s="67"/>
      <c r="EH318" s="67"/>
      <c r="EI318" s="67"/>
      <c r="EJ318" s="67"/>
      <c r="EK318" s="67"/>
      <c r="EL318" s="67"/>
      <c r="EM318" s="67"/>
    </row>
    <row r="319" spans="1:143" ht="78" customHeight="1" thickBot="1" x14ac:dyDescent="0.3">
      <c r="BG319" s="137"/>
      <c r="BH319" s="137"/>
      <c r="BI319" s="137"/>
      <c r="BJ319" s="137"/>
      <c r="BK319" s="137"/>
      <c r="BL319" s="186"/>
      <c r="BM319" s="185"/>
      <c r="BN319" s="267" t="s">
        <v>252</v>
      </c>
      <c r="BO319" s="267" t="s">
        <v>253</v>
      </c>
      <c r="BP319" s="267" t="s">
        <v>3</v>
      </c>
      <c r="BQ319" s="267" t="s">
        <v>5</v>
      </c>
      <c r="BR319" s="264" t="s">
        <v>286</v>
      </c>
      <c r="BS319" s="265" t="s">
        <v>287</v>
      </c>
      <c r="BT319" s="265" t="s">
        <v>288</v>
      </c>
      <c r="BU319" s="266" t="s">
        <v>289</v>
      </c>
      <c r="BV319" s="267" t="s">
        <v>172</v>
      </c>
      <c r="BW319" s="267" t="s">
        <v>243</v>
      </c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  <c r="DF319" s="67"/>
      <c r="DG319" s="67"/>
      <c r="DH319" s="67"/>
      <c r="DI319" s="67"/>
      <c r="DJ319" s="67"/>
      <c r="DK319" s="67"/>
      <c r="DL319" s="67"/>
      <c r="DM319" s="67"/>
      <c r="DN319" s="67"/>
      <c r="DO319" s="67"/>
      <c r="DP319" s="67"/>
      <c r="DQ319" s="67"/>
      <c r="DR319" s="67"/>
      <c r="DS319" s="67"/>
      <c r="DT319" s="67"/>
      <c r="DU319" s="67"/>
      <c r="DV319" s="67"/>
      <c r="DW319" s="67"/>
      <c r="DX319" s="67"/>
      <c r="DY319" s="67"/>
      <c r="DZ319" s="67"/>
      <c r="EA319" s="67"/>
      <c r="EB319" s="67"/>
      <c r="EC319" s="67"/>
      <c r="ED319" s="67"/>
      <c r="EE319" s="67"/>
      <c r="EF319" s="67"/>
      <c r="EG319" s="67"/>
      <c r="EH319" s="67"/>
      <c r="EI319" s="67"/>
      <c r="EJ319" s="67"/>
      <c r="EK319" s="67"/>
      <c r="EL319" s="67"/>
      <c r="EM319" s="67"/>
    </row>
    <row r="320" spans="1:143" ht="18.600000000000001" customHeight="1" thickBot="1" x14ac:dyDescent="0.3">
      <c r="BG320" s="137"/>
      <c r="BH320" s="137"/>
      <c r="BI320" s="137"/>
      <c r="BJ320" s="137"/>
      <c r="BK320" s="137"/>
      <c r="BL320" s="85"/>
      <c r="BM320" s="85">
        <v>1</v>
      </c>
      <c r="BN320" s="272"/>
      <c r="BO320" s="273"/>
      <c r="BP320" s="273"/>
      <c r="BQ320" s="273"/>
      <c r="BR320" s="274"/>
      <c r="BS320" s="274"/>
      <c r="BT320" s="274"/>
      <c r="BU320" s="274"/>
      <c r="BV320" s="274"/>
      <c r="BW320" s="275"/>
      <c r="BX320" s="382" t="s">
        <v>403</v>
      </c>
      <c r="BY320" s="137"/>
      <c r="BZ320" s="137"/>
      <c r="CA320" s="137"/>
      <c r="CB320" s="137"/>
      <c r="CC320" s="137"/>
      <c r="CD320" s="137"/>
      <c r="CE320" s="137"/>
      <c r="CF320" s="137"/>
      <c r="CG320" s="67"/>
      <c r="CH320" s="67"/>
      <c r="CI320" s="67"/>
      <c r="CJ320" s="67"/>
      <c r="CK320" s="6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</row>
    <row r="321" spans="59:143" ht="18.75" x14ac:dyDescent="0.25">
      <c r="BG321" s="137"/>
      <c r="BH321" s="137"/>
      <c r="BI321" s="137"/>
      <c r="BJ321" s="137"/>
      <c r="BK321" s="137"/>
      <c r="BL321" s="85"/>
      <c r="BM321" s="85">
        <v>2</v>
      </c>
      <c r="BN321" s="341"/>
      <c r="BO321" s="345"/>
      <c r="BP321" s="345"/>
      <c r="BQ321" s="345"/>
      <c r="BR321" s="348"/>
      <c r="BS321" s="348"/>
      <c r="BT321" s="348"/>
      <c r="BU321" s="348"/>
      <c r="BV321" s="352"/>
      <c r="BW321" s="356"/>
      <c r="BX321" s="383"/>
      <c r="BY321" s="137"/>
      <c r="BZ321" s="137"/>
      <c r="CA321" s="137"/>
      <c r="CB321" s="361" t="str">
        <f>IF(BW321="","",BW321)</f>
        <v/>
      </c>
      <c r="CC321" s="361" t="str">
        <f>IF(BV321="","",BV321)</f>
        <v/>
      </c>
      <c r="CD321" s="137"/>
      <c r="CE321" s="137"/>
      <c r="CF321" s="137"/>
      <c r="CG321" s="67"/>
      <c r="CH321" s="67"/>
      <c r="CI321" s="67"/>
      <c r="CJ321" s="67"/>
      <c r="CK321" s="6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</row>
    <row r="322" spans="59:143" ht="18.75" x14ac:dyDescent="0.25">
      <c r="BG322" s="137"/>
      <c r="BH322" s="137"/>
      <c r="BI322" s="137"/>
      <c r="BJ322" s="137"/>
      <c r="BK322" s="137"/>
      <c r="BL322" s="85"/>
      <c r="BM322" s="85">
        <v>3</v>
      </c>
      <c r="BN322" s="342"/>
      <c r="BO322" s="343"/>
      <c r="BP322" s="343"/>
      <c r="BQ322" s="343"/>
      <c r="BR322" s="349"/>
      <c r="BS322" s="349"/>
      <c r="BT322" s="349"/>
      <c r="BU322" s="349"/>
      <c r="BV322" s="353"/>
      <c r="BW322" s="357"/>
      <c r="BX322" s="383"/>
      <c r="BY322" s="137"/>
      <c r="BZ322" s="137"/>
      <c r="CA322" s="137"/>
      <c r="CB322" s="361" t="str">
        <f t="shared" ref="CB322:CB385" si="8">IF(BW322="","",BW322)</f>
        <v/>
      </c>
      <c r="CC322" s="361" t="str">
        <f t="shared" ref="CC322:CC385" si="9">IF(BV322="","",BV322)</f>
        <v/>
      </c>
      <c r="CD322" s="137"/>
      <c r="CE322" s="137"/>
      <c r="CF322" s="137"/>
      <c r="CG322" s="67"/>
      <c r="CH322" s="67"/>
      <c r="CI322" s="67"/>
      <c r="CJ322" s="67"/>
      <c r="CK322" s="6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</row>
    <row r="323" spans="59:143" ht="18.75" x14ac:dyDescent="0.25">
      <c r="BG323" s="137"/>
      <c r="BH323" s="137"/>
      <c r="BI323" s="137"/>
      <c r="BJ323" s="137"/>
      <c r="BK323" s="137"/>
      <c r="BL323" s="85"/>
      <c r="BM323" s="85">
        <v>4</v>
      </c>
      <c r="BN323" s="342"/>
      <c r="BO323" s="343"/>
      <c r="BP323" s="343"/>
      <c r="BQ323" s="343"/>
      <c r="BR323" s="349"/>
      <c r="BS323" s="349"/>
      <c r="BT323" s="349"/>
      <c r="BU323" s="349"/>
      <c r="BV323" s="353"/>
      <c r="BW323" s="357"/>
      <c r="BX323" s="383"/>
      <c r="BY323" s="137"/>
      <c r="BZ323" s="137"/>
      <c r="CA323" s="137"/>
      <c r="CB323" s="361" t="str">
        <f t="shared" si="8"/>
        <v/>
      </c>
      <c r="CC323" s="361" t="str">
        <f t="shared" si="9"/>
        <v/>
      </c>
      <c r="CD323" s="137"/>
      <c r="CE323" s="137"/>
      <c r="CF323" s="137"/>
      <c r="CG323" s="67"/>
      <c r="CH323" s="67"/>
      <c r="CI323" s="67"/>
      <c r="CJ323" s="67"/>
      <c r="CK323" s="6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</row>
    <row r="324" spans="59:143" ht="18.75" x14ac:dyDescent="0.25">
      <c r="BG324" s="137"/>
      <c r="BH324" s="137"/>
      <c r="BI324" s="137"/>
      <c r="BJ324" s="137"/>
      <c r="BK324" s="137"/>
      <c r="BL324" s="85"/>
      <c r="BM324" s="85">
        <v>5</v>
      </c>
      <c r="BN324" s="342"/>
      <c r="BO324" s="343"/>
      <c r="BP324" s="343"/>
      <c r="BQ324" s="343"/>
      <c r="BR324" s="343"/>
      <c r="BS324" s="349"/>
      <c r="BT324" s="349"/>
      <c r="BU324" s="349"/>
      <c r="BV324" s="353"/>
      <c r="BW324" s="357"/>
      <c r="BX324" s="383"/>
      <c r="BY324" s="137"/>
      <c r="BZ324" s="137"/>
      <c r="CA324" s="137"/>
      <c r="CB324" s="361" t="str">
        <f t="shared" si="8"/>
        <v/>
      </c>
      <c r="CC324" s="361" t="str">
        <f t="shared" si="9"/>
        <v/>
      </c>
      <c r="CD324" s="137"/>
      <c r="CE324" s="137"/>
      <c r="CF324" s="137"/>
      <c r="CG324" s="67"/>
      <c r="CH324" s="67"/>
      <c r="CI324" s="67"/>
      <c r="CJ324" s="67"/>
      <c r="CK324" s="6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</row>
    <row r="325" spans="59:143" ht="18.75" x14ac:dyDescent="0.25">
      <c r="BG325" s="137"/>
      <c r="BH325" s="137"/>
      <c r="BI325" s="137"/>
      <c r="BJ325" s="137"/>
      <c r="BK325" s="137"/>
      <c r="BL325" s="85"/>
      <c r="BM325" s="85">
        <v>6</v>
      </c>
      <c r="BN325" s="342"/>
      <c r="BO325" s="343"/>
      <c r="BP325" s="343"/>
      <c r="BQ325" s="343"/>
      <c r="BR325" s="349"/>
      <c r="BS325" s="349"/>
      <c r="BT325" s="349"/>
      <c r="BU325" s="349"/>
      <c r="BV325" s="353"/>
      <c r="BW325" s="357"/>
      <c r="BX325" s="383"/>
      <c r="BY325" s="137"/>
      <c r="BZ325" s="137"/>
      <c r="CA325" s="137"/>
      <c r="CB325" s="361" t="str">
        <f t="shared" si="8"/>
        <v/>
      </c>
      <c r="CC325" s="361" t="str">
        <f t="shared" si="9"/>
        <v/>
      </c>
      <c r="CD325" s="137"/>
      <c r="CE325" s="137"/>
      <c r="CF325" s="137"/>
      <c r="CG325" s="67"/>
      <c r="CH325" s="67"/>
      <c r="CI325" s="67"/>
      <c r="CJ325" s="67"/>
      <c r="CK325" s="6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</row>
    <row r="326" spans="59:143" ht="18.75" x14ac:dyDescent="0.25">
      <c r="BG326" s="137"/>
      <c r="BH326" s="137"/>
      <c r="BI326" s="137"/>
      <c r="BJ326" s="137"/>
      <c r="BK326" s="137"/>
      <c r="BL326" s="85"/>
      <c r="BM326" s="85">
        <v>7</v>
      </c>
      <c r="BN326" s="342"/>
      <c r="BO326" s="343"/>
      <c r="BP326" s="343"/>
      <c r="BQ326" s="343"/>
      <c r="BR326" s="349"/>
      <c r="BS326" s="349"/>
      <c r="BT326" s="349"/>
      <c r="BU326" s="349"/>
      <c r="BV326" s="353"/>
      <c r="BW326" s="357"/>
      <c r="BX326" s="383"/>
      <c r="BY326" s="137"/>
      <c r="BZ326" s="137"/>
      <c r="CA326" s="137"/>
      <c r="CB326" s="361" t="str">
        <f t="shared" si="8"/>
        <v/>
      </c>
      <c r="CC326" s="361" t="str">
        <f t="shared" si="9"/>
        <v/>
      </c>
      <c r="CD326" s="137"/>
      <c r="CE326" s="137"/>
      <c r="CF326" s="137"/>
      <c r="CG326" s="67"/>
      <c r="CH326" s="67"/>
      <c r="CI326" s="67"/>
      <c r="CJ326" s="67"/>
      <c r="CK326" s="67"/>
      <c r="CL326" s="137"/>
      <c r="CM326" s="137"/>
      <c r="CN326" s="137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3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</row>
    <row r="327" spans="59:143" ht="18.75" x14ac:dyDescent="0.25">
      <c r="BG327" s="137"/>
      <c r="BH327" s="137"/>
      <c r="BI327" s="137"/>
      <c r="BJ327" s="137"/>
      <c r="BK327" s="137"/>
      <c r="BL327" s="85"/>
      <c r="BM327" s="85">
        <v>8</v>
      </c>
      <c r="BN327" s="342"/>
      <c r="BO327" s="343"/>
      <c r="BP327" s="343"/>
      <c r="BQ327" s="343"/>
      <c r="BR327" s="349"/>
      <c r="BS327" s="349"/>
      <c r="BT327" s="349"/>
      <c r="BU327" s="349"/>
      <c r="BV327" s="353"/>
      <c r="BW327" s="357"/>
      <c r="BX327" s="383"/>
      <c r="BY327" s="137"/>
      <c r="BZ327" s="137"/>
      <c r="CA327" s="137"/>
      <c r="CB327" s="361" t="str">
        <f t="shared" si="8"/>
        <v/>
      </c>
      <c r="CC327" s="361" t="str">
        <f t="shared" si="9"/>
        <v/>
      </c>
      <c r="CD327" s="137"/>
      <c r="CE327" s="137"/>
      <c r="CF327" s="137"/>
      <c r="CG327" s="67"/>
      <c r="CH327" s="67"/>
      <c r="CI327" s="67"/>
      <c r="CJ327" s="67"/>
      <c r="CK327" s="6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</row>
    <row r="328" spans="59:143" ht="18.75" x14ac:dyDescent="0.25">
      <c r="BG328" s="137"/>
      <c r="BH328" s="137"/>
      <c r="BI328" s="137"/>
      <c r="BJ328" s="137"/>
      <c r="BK328" s="137"/>
      <c r="BL328" s="85"/>
      <c r="BM328" s="85">
        <v>9</v>
      </c>
      <c r="BN328" s="342"/>
      <c r="BO328" s="343"/>
      <c r="BP328" s="343"/>
      <c r="BQ328" s="343"/>
      <c r="BR328" s="343"/>
      <c r="BS328" s="349"/>
      <c r="BT328" s="349"/>
      <c r="BU328" s="349"/>
      <c r="BV328" s="353"/>
      <c r="BW328" s="357"/>
      <c r="BX328" s="383"/>
      <c r="BY328" s="137"/>
      <c r="BZ328" s="137"/>
      <c r="CA328" s="137"/>
      <c r="CB328" s="361" t="str">
        <f t="shared" si="8"/>
        <v/>
      </c>
      <c r="CC328" s="361" t="str">
        <f t="shared" si="9"/>
        <v/>
      </c>
      <c r="CD328" s="137"/>
      <c r="CE328" s="137"/>
      <c r="CF328" s="137"/>
      <c r="CG328" s="67"/>
      <c r="CH328" s="67"/>
      <c r="CI328" s="67"/>
      <c r="CJ328" s="67"/>
      <c r="CK328" s="67"/>
      <c r="CL328" s="137"/>
      <c r="CM328" s="137"/>
      <c r="CN328" s="137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3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</row>
    <row r="329" spans="59:143" ht="18.75" x14ac:dyDescent="0.25">
      <c r="BG329" s="137"/>
      <c r="BH329" s="137"/>
      <c r="BI329" s="137"/>
      <c r="BJ329" s="137"/>
      <c r="BK329" s="137"/>
      <c r="BL329" s="85"/>
      <c r="BM329" s="85">
        <v>10</v>
      </c>
      <c r="BN329" s="342"/>
      <c r="BO329" s="343"/>
      <c r="BP329" s="343"/>
      <c r="BQ329" s="346"/>
      <c r="BR329" s="350"/>
      <c r="BS329" s="350"/>
      <c r="BT329" s="350"/>
      <c r="BU329" s="349"/>
      <c r="BV329" s="353"/>
      <c r="BW329" s="357"/>
      <c r="BX329" s="383"/>
      <c r="BY329" s="137"/>
      <c r="BZ329" s="137"/>
      <c r="CA329" s="137"/>
      <c r="CB329" s="361" t="str">
        <f t="shared" si="8"/>
        <v/>
      </c>
      <c r="CC329" s="361" t="str">
        <f t="shared" si="9"/>
        <v/>
      </c>
      <c r="CD329" s="137"/>
      <c r="CE329" s="137"/>
      <c r="CF329" s="137"/>
      <c r="CG329" s="67"/>
      <c r="CH329" s="67"/>
      <c r="CI329" s="67"/>
      <c r="CJ329" s="67"/>
      <c r="CK329" s="6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</row>
    <row r="330" spans="59:143" ht="18.75" x14ac:dyDescent="0.25">
      <c r="BG330" s="137"/>
      <c r="BH330" s="137"/>
      <c r="BI330" s="137"/>
      <c r="BJ330" s="137"/>
      <c r="BK330" s="137"/>
      <c r="BL330" s="85"/>
      <c r="BM330" s="85">
        <v>11</v>
      </c>
      <c r="BN330" s="342"/>
      <c r="BO330" s="343"/>
      <c r="BP330" s="343"/>
      <c r="BQ330" s="343"/>
      <c r="BR330" s="343"/>
      <c r="BS330" s="349"/>
      <c r="BT330" s="349"/>
      <c r="BU330" s="349"/>
      <c r="BV330" s="353"/>
      <c r="BW330" s="357"/>
      <c r="BX330" s="383"/>
      <c r="BY330" s="137"/>
      <c r="BZ330" s="137"/>
      <c r="CA330" s="137"/>
      <c r="CB330" s="361" t="str">
        <f t="shared" si="8"/>
        <v/>
      </c>
      <c r="CC330" s="361" t="str">
        <f t="shared" si="9"/>
        <v/>
      </c>
      <c r="CD330" s="137"/>
      <c r="CE330" s="137"/>
      <c r="CF330" s="137"/>
      <c r="CG330" s="67"/>
      <c r="CH330" s="67"/>
      <c r="CI330" s="67"/>
      <c r="CJ330" s="67"/>
      <c r="CK330" s="6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</row>
    <row r="331" spans="59:143" ht="18.75" x14ac:dyDescent="0.25">
      <c r="BG331" s="137"/>
      <c r="BH331" s="137"/>
      <c r="BI331" s="137"/>
      <c r="BJ331" s="137"/>
      <c r="BK331" s="137"/>
      <c r="BL331" s="85"/>
      <c r="BM331" s="85">
        <v>12</v>
      </c>
      <c r="BN331" s="342"/>
      <c r="BO331" s="343"/>
      <c r="BP331" s="343"/>
      <c r="BQ331" s="346"/>
      <c r="BR331" s="350"/>
      <c r="BS331" s="350"/>
      <c r="BT331" s="350"/>
      <c r="BU331" s="349"/>
      <c r="BV331" s="353"/>
      <c r="BW331" s="357"/>
      <c r="BX331" s="383"/>
      <c r="BY331" s="137"/>
      <c r="BZ331" s="137"/>
      <c r="CA331" s="137"/>
      <c r="CB331" s="361" t="str">
        <f t="shared" si="8"/>
        <v/>
      </c>
      <c r="CC331" s="361" t="str">
        <f t="shared" si="9"/>
        <v/>
      </c>
      <c r="CD331" s="137"/>
      <c r="CE331" s="137"/>
      <c r="CF331" s="137"/>
      <c r="CG331" s="67"/>
      <c r="CH331" s="67"/>
      <c r="CI331" s="67"/>
      <c r="CJ331" s="67"/>
      <c r="CK331" s="6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</row>
    <row r="332" spans="59:143" ht="18.75" x14ac:dyDescent="0.25">
      <c r="BG332" s="137"/>
      <c r="BH332" s="137"/>
      <c r="BI332" s="137"/>
      <c r="BJ332" s="137"/>
      <c r="BK332" s="137"/>
      <c r="BL332" s="85"/>
      <c r="BM332" s="85">
        <v>13</v>
      </c>
      <c r="BN332" s="342"/>
      <c r="BO332" s="343"/>
      <c r="BP332" s="343"/>
      <c r="BQ332" s="343"/>
      <c r="BR332" s="343"/>
      <c r="BS332" s="349"/>
      <c r="BT332" s="349"/>
      <c r="BU332" s="349"/>
      <c r="BV332" s="353"/>
      <c r="BW332" s="357"/>
      <c r="BX332" s="383"/>
      <c r="BY332" s="137"/>
      <c r="BZ332" s="137"/>
      <c r="CA332" s="137"/>
      <c r="CB332" s="361" t="str">
        <f t="shared" si="8"/>
        <v/>
      </c>
      <c r="CC332" s="361" t="str">
        <f t="shared" si="9"/>
        <v/>
      </c>
      <c r="CD332" s="137"/>
      <c r="CE332" s="137"/>
      <c r="CF332" s="137"/>
      <c r="CG332" s="67"/>
      <c r="CH332" s="67"/>
      <c r="CI332" s="67"/>
      <c r="CJ332" s="67"/>
      <c r="CK332" s="6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</row>
    <row r="333" spans="59:143" ht="18.75" x14ac:dyDescent="0.25">
      <c r="BG333" s="137"/>
      <c r="BH333" s="137"/>
      <c r="BI333" s="137"/>
      <c r="BJ333" s="137"/>
      <c r="BK333" s="137"/>
      <c r="BL333" s="85"/>
      <c r="BM333" s="85">
        <v>14</v>
      </c>
      <c r="BN333" s="342"/>
      <c r="BO333" s="343"/>
      <c r="BP333" s="343"/>
      <c r="BQ333" s="343"/>
      <c r="BR333" s="343"/>
      <c r="BS333" s="349"/>
      <c r="BT333" s="349"/>
      <c r="BU333" s="349"/>
      <c r="BV333" s="353"/>
      <c r="BW333" s="357"/>
      <c r="BX333" s="383"/>
      <c r="BY333" s="137"/>
      <c r="BZ333" s="137"/>
      <c r="CA333" s="137"/>
      <c r="CB333" s="361" t="str">
        <f t="shared" si="8"/>
        <v/>
      </c>
      <c r="CC333" s="361" t="str">
        <f t="shared" si="9"/>
        <v/>
      </c>
      <c r="CD333" s="137"/>
      <c r="CE333" s="137"/>
      <c r="CF333" s="137"/>
      <c r="CG333" s="67"/>
      <c r="CH333" s="67"/>
      <c r="CI333" s="67"/>
      <c r="CJ333" s="67"/>
      <c r="CK333" s="6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</row>
    <row r="334" spans="59:143" ht="18.75" x14ac:dyDescent="0.25">
      <c r="BG334" s="137"/>
      <c r="BH334" s="137"/>
      <c r="BI334" s="137"/>
      <c r="BJ334" s="137"/>
      <c r="BK334" s="137"/>
      <c r="BL334" s="85"/>
      <c r="BM334" s="85">
        <v>15</v>
      </c>
      <c r="BN334" s="342"/>
      <c r="BO334" s="343"/>
      <c r="BP334" s="343"/>
      <c r="BQ334" s="347"/>
      <c r="BR334" s="349"/>
      <c r="BS334" s="349"/>
      <c r="BT334" s="349"/>
      <c r="BU334" s="349"/>
      <c r="BV334" s="353"/>
      <c r="BW334" s="357"/>
      <c r="BX334" s="383"/>
      <c r="BY334" s="137"/>
      <c r="BZ334" s="137"/>
      <c r="CA334" s="137"/>
      <c r="CB334" s="361" t="str">
        <f t="shared" si="8"/>
        <v/>
      </c>
      <c r="CC334" s="361" t="str">
        <f t="shared" si="9"/>
        <v/>
      </c>
      <c r="CD334" s="137"/>
      <c r="CE334" s="137"/>
      <c r="CF334" s="137"/>
      <c r="CG334" s="67"/>
      <c r="CH334" s="67"/>
      <c r="CI334" s="67"/>
      <c r="CJ334" s="67"/>
      <c r="CK334" s="6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</row>
    <row r="335" spans="59:143" ht="18.75" x14ac:dyDescent="0.25">
      <c r="BG335" s="137"/>
      <c r="BH335" s="137"/>
      <c r="BI335" s="137"/>
      <c r="BJ335" s="137"/>
      <c r="BK335" s="137"/>
      <c r="BL335" s="85"/>
      <c r="BM335" s="85">
        <v>16</v>
      </c>
      <c r="BN335" s="342"/>
      <c r="BO335" s="343"/>
      <c r="BP335" s="343"/>
      <c r="BQ335" s="346"/>
      <c r="BR335" s="349"/>
      <c r="BS335" s="349"/>
      <c r="BT335" s="349"/>
      <c r="BU335" s="349"/>
      <c r="BV335" s="353"/>
      <c r="BW335" s="357"/>
      <c r="BX335" s="383"/>
      <c r="BY335" s="137"/>
      <c r="BZ335" s="137"/>
      <c r="CA335" s="137"/>
      <c r="CB335" s="361" t="str">
        <f t="shared" si="8"/>
        <v/>
      </c>
      <c r="CC335" s="361" t="str">
        <f t="shared" si="9"/>
        <v/>
      </c>
      <c r="CD335" s="137"/>
      <c r="CE335" s="137"/>
      <c r="CF335" s="137"/>
      <c r="CG335" s="67"/>
      <c r="CH335" s="67"/>
      <c r="CI335" s="67"/>
      <c r="CJ335" s="67"/>
      <c r="CK335" s="6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</row>
    <row r="336" spans="59:143" ht="18.75" x14ac:dyDescent="0.25">
      <c r="BG336" s="137"/>
      <c r="BH336" s="137"/>
      <c r="BI336" s="137"/>
      <c r="BJ336" s="137"/>
      <c r="BK336" s="137"/>
      <c r="BL336" s="85"/>
      <c r="BM336" s="85">
        <v>17</v>
      </c>
      <c r="BN336" s="342"/>
      <c r="BO336" s="343"/>
      <c r="BP336" s="343"/>
      <c r="BQ336" s="343"/>
      <c r="BR336" s="349"/>
      <c r="BS336" s="349"/>
      <c r="BT336" s="349"/>
      <c r="BU336" s="349"/>
      <c r="BV336" s="353"/>
      <c r="BW336" s="357"/>
      <c r="BX336" s="383"/>
      <c r="BY336" s="137"/>
      <c r="BZ336" s="137"/>
      <c r="CA336" s="137"/>
      <c r="CB336" s="361" t="str">
        <f t="shared" si="8"/>
        <v/>
      </c>
      <c r="CC336" s="361" t="str">
        <f t="shared" si="9"/>
        <v/>
      </c>
      <c r="CD336" s="137"/>
      <c r="CE336" s="137"/>
      <c r="CF336" s="137"/>
      <c r="CG336" s="67"/>
      <c r="CH336" s="67"/>
      <c r="CI336" s="67"/>
      <c r="CJ336" s="67"/>
      <c r="CK336" s="6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</row>
    <row r="337" spans="59:143" ht="18.75" x14ac:dyDescent="0.25">
      <c r="BG337" s="137"/>
      <c r="BH337" s="137"/>
      <c r="BI337" s="137"/>
      <c r="BJ337" s="137"/>
      <c r="BK337" s="137"/>
      <c r="BL337" s="85"/>
      <c r="BM337" s="85">
        <v>18</v>
      </c>
      <c r="BN337" s="342"/>
      <c r="BO337" s="343"/>
      <c r="BP337" s="343"/>
      <c r="BQ337" s="343"/>
      <c r="BR337" s="349"/>
      <c r="BS337" s="349"/>
      <c r="BT337" s="349"/>
      <c r="BU337" s="349"/>
      <c r="BV337" s="353"/>
      <c r="BW337" s="357"/>
      <c r="BX337" s="383"/>
      <c r="BY337" s="137"/>
      <c r="BZ337" s="137"/>
      <c r="CA337" s="137"/>
      <c r="CB337" s="361" t="str">
        <f t="shared" si="8"/>
        <v/>
      </c>
      <c r="CC337" s="361" t="str">
        <f t="shared" si="9"/>
        <v/>
      </c>
      <c r="CD337" s="137"/>
      <c r="CE337" s="137"/>
      <c r="CF337" s="137"/>
      <c r="CG337" s="67"/>
      <c r="CH337" s="67"/>
      <c r="CI337" s="67"/>
      <c r="CJ337" s="67"/>
      <c r="CK337" s="6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</row>
    <row r="338" spans="59:143" ht="18.75" x14ac:dyDescent="0.25">
      <c r="BG338" s="137"/>
      <c r="BH338" s="137"/>
      <c r="BI338" s="137"/>
      <c r="BJ338" s="137"/>
      <c r="BK338" s="137"/>
      <c r="BL338" s="85"/>
      <c r="BM338" s="85">
        <v>19</v>
      </c>
      <c r="BN338" s="342"/>
      <c r="BO338" s="343"/>
      <c r="BP338" s="343"/>
      <c r="BQ338" s="343"/>
      <c r="BR338" s="343"/>
      <c r="BS338" s="343"/>
      <c r="BT338" s="343"/>
      <c r="BU338" s="343"/>
      <c r="BV338" s="353"/>
      <c r="BW338" s="357"/>
      <c r="BX338" s="383"/>
      <c r="BY338" s="137"/>
      <c r="BZ338" s="137"/>
      <c r="CA338" s="137"/>
      <c r="CB338" s="361" t="str">
        <f t="shared" si="8"/>
        <v/>
      </c>
      <c r="CC338" s="361" t="str">
        <f t="shared" si="9"/>
        <v/>
      </c>
      <c r="CD338" s="137"/>
      <c r="CE338" s="137"/>
      <c r="CF338" s="137"/>
      <c r="CG338" s="67"/>
      <c r="CH338" s="67"/>
      <c r="CI338" s="67"/>
      <c r="CJ338" s="67"/>
      <c r="CK338" s="6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</row>
    <row r="339" spans="59:143" ht="18.75" x14ac:dyDescent="0.25">
      <c r="BG339" s="137"/>
      <c r="BH339" s="137"/>
      <c r="BI339" s="137"/>
      <c r="BJ339" s="137"/>
      <c r="BK339" s="137"/>
      <c r="BL339" s="85"/>
      <c r="BM339" s="85">
        <v>20</v>
      </c>
      <c r="BN339" s="342"/>
      <c r="BO339" s="343"/>
      <c r="BP339" s="343"/>
      <c r="BQ339" s="343"/>
      <c r="BR339" s="343"/>
      <c r="BS339" s="343"/>
      <c r="BT339" s="343"/>
      <c r="BU339" s="343"/>
      <c r="BV339" s="353"/>
      <c r="BW339" s="357"/>
      <c r="BX339" s="383"/>
      <c r="BY339" s="137"/>
      <c r="BZ339" s="137"/>
      <c r="CA339" s="137"/>
      <c r="CB339" s="361" t="str">
        <f t="shared" si="8"/>
        <v/>
      </c>
      <c r="CC339" s="361" t="str">
        <f t="shared" si="9"/>
        <v/>
      </c>
      <c r="CD339" s="137"/>
      <c r="CE339" s="137"/>
      <c r="CF339" s="137"/>
      <c r="CG339" s="67"/>
      <c r="CH339" s="67"/>
      <c r="CI339" s="67"/>
      <c r="CJ339" s="67"/>
      <c r="CK339" s="6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</row>
    <row r="340" spans="59:143" ht="18.75" x14ac:dyDescent="0.25">
      <c r="BG340" s="137"/>
      <c r="BH340" s="137"/>
      <c r="BI340" s="137"/>
      <c r="BJ340" s="137"/>
      <c r="BK340" s="137"/>
      <c r="BL340" s="85"/>
      <c r="BM340" s="85">
        <v>21</v>
      </c>
      <c r="BN340" s="342"/>
      <c r="BO340" s="343"/>
      <c r="BP340" s="343"/>
      <c r="BQ340" s="343"/>
      <c r="BR340" s="351"/>
      <c r="BS340" s="351"/>
      <c r="BT340" s="351"/>
      <c r="BU340" s="351"/>
      <c r="BV340" s="353"/>
      <c r="BW340" s="357"/>
      <c r="BX340" s="383"/>
      <c r="BY340" s="137"/>
      <c r="BZ340" s="137"/>
      <c r="CA340" s="137"/>
      <c r="CB340" s="361" t="str">
        <f t="shared" si="8"/>
        <v/>
      </c>
      <c r="CC340" s="361" t="str">
        <f t="shared" si="9"/>
        <v/>
      </c>
      <c r="CD340" s="137"/>
      <c r="CE340" s="137"/>
      <c r="CF340" s="137"/>
      <c r="CG340" s="67"/>
      <c r="CH340" s="67"/>
      <c r="CI340" s="67"/>
      <c r="CJ340" s="67"/>
      <c r="CK340" s="6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</row>
    <row r="341" spans="59:143" ht="18.75" x14ac:dyDescent="0.25">
      <c r="BG341" s="137"/>
      <c r="BH341" s="137"/>
      <c r="BI341" s="137"/>
      <c r="BJ341" s="137"/>
      <c r="BK341" s="137"/>
      <c r="BL341" s="85"/>
      <c r="BM341" s="85">
        <v>22</v>
      </c>
      <c r="BN341" s="340"/>
      <c r="BO341" s="340"/>
      <c r="BP341" s="340"/>
      <c r="BQ341" s="340"/>
      <c r="BR341" s="340"/>
      <c r="BS341" s="340"/>
      <c r="BT341" s="340"/>
      <c r="BU341" s="340"/>
      <c r="BV341" s="278"/>
      <c r="BW341" s="279"/>
      <c r="BX341" s="383"/>
      <c r="BY341" s="137"/>
      <c r="BZ341" s="137"/>
      <c r="CA341" s="137"/>
      <c r="CB341" s="361" t="str">
        <f t="shared" si="8"/>
        <v/>
      </c>
      <c r="CC341" s="361" t="str">
        <f t="shared" si="9"/>
        <v/>
      </c>
      <c r="CD341" s="137"/>
      <c r="CE341" s="137"/>
      <c r="CF341" s="137"/>
      <c r="CG341" s="67"/>
      <c r="CH341" s="67"/>
      <c r="CI341" s="67"/>
      <c r="CJ341" s="67"/>
      <c r="CK341" s="6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</row>
    <row r="342" spans="59:143" ht="18.75" x14ac:dyDescent="0.25">
      <c r="BG342" s="137"/>
      <c r="BH342" s="137"/>
      <c r="BI342" s="137"/>
      <c r="BJ342" s="137"/>
      <c r="BK342" s="137"/>
      <c r="BL342" s="85"/>
      <c r="BM342" s="85">
        <v>23</v>
      </c>
      <c r="BN342" s="340"/>
      <c r="BO342" s="340"/>
      <c r="BP342" s="340"/>
      <c r="BQ342" s="340"/>
      <c r="BR342" s="340"/>
      <c r="BS342" s="340"/>
      <c r="BT342" s="340"/>
      <c r="BU342" s="340"/>
      <c r="BV342" s="278"/>
      <c r="BW342" s="279"/>
      <c r="BX342" s="383"/>
      <c r="BY342" s="137"/>
      <c r="BZ342" s="137"/>
      <c r="CA342" s="137"/>
      <c r="CB342" s="361" t="str">
        <f t="shared" si="8"/>
        <v/>
      </c>
      <c r="CC342" s="361" t="str">
        <f t="shared" si="9"/>
        <v/>
      </c>
      <c r="CD342" s="137"/>
      <c r="CE342" s="137"/>
      <c r="CF342" s="137"/>
      <c r="CG342" s="67"/>
      <c r="CH342" s="67"/>
      <c r="CI342" s="67"/>
      <c r="CJ342" s="67"/>
      <c r="CK342" s="6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</row>
    <row r="343" spans="59:143" ht="18.75" x14ac:dyDescent="0.25">
      <c r="BG343" s="137"/>
      <c r="BH343" s="137"/>
      <c r="BI343" s="137"/>
      <c r="BJ343" s="137"/>
      <c r="BK343" s="137"/>
      <c r="BL343" s="85"/>
      <c r="BM343" s="85">
        <v>24</v>
      </c>
      <c r="BN343" s="340"/>
      <c r="BO343" s="340"/>
      <c r="BP343" s="340"/>
      <c r="BQ343" s="340"/>
      <c r="BR343" s="340"/>
      <c r="BS343" s="340"/>
      <c r="BT343" s="340"/>
      <c r="BU343" s="340"/>
      <c r="BV343" s="278"/>
      <c r="BW343" s="279"/>
      <c r="BX343" s="383"/>
      <c r="BY343" s="137"/>
      <c r="BZ343" s="137"/>
      <c r="CA343" s="137"/>
      <c r="CB343" s="361" t="str">
        <f t="shared" si="8"/>
        <v/>
      </c>
      <c r="CC343" s="361" t="str">
        <f t="shared" si="9"/>
        <v/>
      </c>
      <c r="CD343" s="137"/>
      <c r="CE343" s="137"/>
      <c r="CF343" s="137"/>
      <c r="CG343" s="67"/>
      <c r="CH343" s="67"/>
      <c r="CI343" s="67"/>
      <c r="CJ343" s="67"/>
      <c r="CK343" s="67"/>
      <c r="CL343" s="137"/>
      <c r="CM343" s="137"/>
      <c r="CN343" s="137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3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</row>
    <row r="344" spans="59:143" ht="18.75" x14ac:dyDescent="0.25">
      <c r="BG344" s="137"/>
      <c r="BH344" s="137"/>
      <c r="BI344" s="137"/>
      <c r="BJ344" s="137"/>
      <c r="BK344" s="137"/>
      <c r="BL344" s="85"/>
      <c r="BM344" s="85">
        <v>25</v>
      </c>
      <c r="BN344" s="340"/>
      <c r="BO344" s="340"/>
      <c r="BP344" s="340"/>
      <c r="BQ344" s="340"/>
      <c r="BR344" s="340"/>
      <c r="BS344" s="340"/>
      <c r="BT344" s="340"/>
      <c r="BU344" s="340"/>
      <c r="BV344" s="278"/>
      <c r="BW344" s="279"/>
      <c r="BX344" s="383"/>
      <c r="BY344" s="137"/>
      <c r="BZ344" s="137"/>
      <c r="CA344" s="137"/>
      <c r="CB344" s="361" t="str">
        <f t="shared" si="8"/>
        <v/>
      </c>
      <c r="CC344" s="361" t="str">
        <f t="shared" si="9"/>
        <v/>
      </c>
      <c r="CD344" s="137"/>
      <c r="CE344" s="137"/>
      <c r="CF344" s="137"/>
      <c r="CG344" s="67"/>
      <c r="CH344" s="67"/>
      <c r="CI344" s="67"/>
      <c r="CJ344" s="67"/>
      <c r="CK344" s="67"/>
      <c r="CL344" s="137"/>
      <c r="CM344" s="137"/>
      <c r="CN344" s="137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3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</row>
    <row r="345" spans="59:143" ht="18.75" x14ac:dyDescent="0.25">
      <c r="BG345" s="137"/>
      <c r="BH345" s="137"/>
      <c r="BI345" s="137"/>
      <c r="BJ345" s="137"/>
      <c r="BK345" s="137"/>
      <c r="BL345" s="85"/>
      <c r="BM345" s="85">
        <v>26</v>
      </c>
      <c r="BN345" s="340"/>
      <c r="BO345" s="340"/>
      <c r="BP345" s="340"/>
      <c r="BQ345" s="340"/>
      <c r="BR345" s="340"/>
      <c r="BS345" s="340"/>
      <c r="BT345" s="340"/>
      <c r="BU345" s="340"/>
      <c r="BV345" s="278"/>
      <c r="BW345" s="279"/>
      <c r="BX345" s="383"/>
      <c r="BY345" s="137"/>
      <c r="BZ345" s="137"/>
      <c r="CA345" s="137"/>
      <c r="CB345" s="361" t="str">
        <f t="shared" si="8"/>
        <v/>
      </c>
      <c r="CC345" s="361" t="str">
        <f t="shared" si="9"/>
        <v/>
      </c>
      <c r="CD345" s="137"/>
      <c r="CE345" s="137"/>
      <c r="CF345" s="137"/>
      <c r="CG345" s="67"/>
      <c r="CH345" s="67"/>
      <c r="CI345" s="67"/>
      <c r="CJ345" s="67"/>
      <c r="CK345" s="6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</row>
    <row r="346" spans="59:143" ht="18.75" x14ac:dyDescent="0.25">
      <c r="BG346" s="137"/>
      <c r="BH346" s="137"/>
      <c r="BI346" s="137"/>
      <c r="BJ346" s="137"/>
      <c r="BK346" s="137"/>
      <c r="BL346" s="85"/>
      <c r="BM346" s="85">
        <v>27</v>
      </c>
      <c r="BN346" s="340"/>
      <c r="BO346" s="340"/>
      <c r="BP346" s="340"/>
      <c r="BQ346" s="340"/>
      <c r="BR346" s="340"/>
      <c r="BS346" s="340"/>
      <c r="BT346" s="340"/>
      <c r="BU346" s="340"/>
      <c r="BV346" s="278"/>
      <c r="BW346" s="279"/>
      <c r="BX346" s="383"/>
      <c r="BY346" s="137"/>
      <c r="BZ346" s="137"/>
      <c r="CA346" s="137"/>
      <c r="CB346" s="361" t="str">
        <f t="shared" si="8"/>
        <v/>
      </c>
      <c r="CC346" s="361" t="str">
        <f t="shared" si="9"/>
        <v/>
      </c>
      <c r="CD346" s="137"/>
      <c r="CE346" s="137"/>
      <c r="CF346" s="137"/>
      <c r="CG346" s="67"/>
      <c r="CH346" s="67"/>
      <c r="CI346" s="67"/>
      <c r="CJ346" s="67"/>
      <c r="CK346" s="6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</row>
    <row r="347" spans="59:143" ht="18.75" x14ac:dyDescent="0.25">
      <c r="BG347" s="137"/>
      <c r="BH347" s="137"/>
      <c r="BI347" s="137"/>
      <c r="BJ347" s="137"/>
      <c r="BK347" s="137"/>
      <c r="BL347" s="85"/>
      <c r="BM347" s="85">
        <v>28</v>
      </c>
      <c r="BN347" s="340"/>
      <c r="BO347" s="340"/>
      <c r="BP347" s="340"/>
      <c r="BQ347" s="340"/>
      <c r="BR347" s="340"/>
      <c r="BS347" s="340"/>
      <c r="BT347" s="340"/>
      <c r="BU347" s="340"/>
      <c r="BV347" s="278"/>
      <c r="BW347" s="279"/>
      <c r="BX347" s="383"/>
      <c r="BY347" s="137"/>
      <c r="BZ347" s="137"/>
      <c r="CA347" s="137"/>
      <c r="CB347" s="361" t="str">
        <f t="shared" si="8"/>
        <v/>
      </c>
      <c r="CC347" s="361" t="str">
        <f t="shared" si="9"/>
        <v/>
      </c>
      <c r="CD347" s="137"/>
      <c r="CE347" s="137"/>
      <c r="CF347" s="137"/>
      <c r="CG347" s="67"/>
      <c r="CH347" s="67"/>
      <c r="CI347" s="67"/>
      <c r="CJ347" s="67"/>
      <c r="CK347" s="6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</row>
    <row r="348" spans="59:143" ht="18.75" x14ac:dyDescent="0.25">
      <c r="BG348" s="137"/>
      <c r="BH348" s="137"/>
      <c r="BI348" s="137"/>
      <c r="BJ348" s="137"/>
      <c r="BK348" s="137"/>
      <c r="BL348" s="85"/>
      <c r="BM348" s="85">
        <v>29</v>
      </c>
      <c r="BN348" s="340"/>
      <c r="BO348" s="340"/>
      <c r="BP348" s="340"/>
      <c r="BQ348" s="340"/>
      <c r="BR348" s="340"/>
      <c r="BS348" s="340"/>
      <c r="BT348" s="340"/>
      <c r="BU348" s="340"/>
      <c r="BV348" s="278"/>
      <c r="BW348" s="279"/>
      <c r="BX348" s="383"/>
      <c r="BY348" s="137"/>
      <c r="BZ348" s="137"/>
      <c r="CA348" s="137"/>
      <c r="CB348" s="361" t="str">
        <f t="shared" si="8"/>
        <v/>
      </c>
      <c r="CC348" s="361" t="str">
        <f t="shared" si="9"/>
        <v/>
      </c>
      <c r="CD348" s="137"/>
      <c r="CE348" s="137"/>
      <c r="CF348" s="137"/>
      <c r="CG348" s="67"/>
      <c r="CH348" s="67"/>
      <c r="CI348" s="67"/>
      <c r="CJ348" s="67"/>
      <c r="CK348" s="67"/>
      <c r="CL348" s="137"/>
      <c r="CM348" s="137"/>
      <c r="CN348" s="137"/>
      <c r="CO348" s="137"/>
      <c r="CP348" s="137"/>
      <c r="CQ348" s="137"/>
      <c r="CR348" s="137"/>
      <c r="CS348" s="137"/>
      <c r="CT348" s="137"/>
      <c r="CU348" s="137"/>
      <c r="CV348" s="137"/>
      <c r="CW348" s="137"/>
      <c r="CX348" s="13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</row>
    <row r="349" spans="59:143" ht="18.75" x14ac:dyDescent="0.25">
      <c r="BG349" s="137"/>
      <c r="BH349" s="137"/>
      <c r="BI349" s="137"/>
      <c r="BJ349" s="137"/>
      <c r="BK349" s="137"/>
      <c r="BL349" s="85"/>
      <c r="BM349" s="85">
        <v>30</v>
      </c>
      <c r="BN349" s="340"/>
      <c r="BO349" s="340"/>
      <c r="BP349" s="340"/>
      <c r="BQ349" s="340"/>
      <c r="BR349" s="340"/>
      <c r="BS349" s="340"/>
      <c r="BT349" s="340"/>
      <c r="BU349" s="340"/>
      <c r="BV349" s="278"/>
      <c r="BW349" s="279"/>
      <c r="BX349" s="383"/>
      <c r="BY349" s="137"/>
      <c r="BZ349" s="137"/>
      <c r="CA349" s="137"/>
      <c r="CB349" s="361" t="str">
        <f t="shared" si="8"/>
        <v/>
      </c>
      <c r="CC349" s="361" t="str">
        <f t="shared" si="9"/>
        <v/>
      </c>
      <c r="CD349" s="137"/>
      <c r="CE349" s="137"/>
      <c r="CF349" s="137"/>
      <c r="CG349" s="67"/>
      <c r="CH349" s="67"/>
      <c r="CI349" s="67"/>
      <c r="CJ349" s="67"/>
      <c r="CK349" s="6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</row>
    <row r="350" spans="59:143" ht="18.75" x14ac:dyDescent="0.25">
      <c r="BG350" s="137"/>
      <c r="BH350" s="137"/>
      <c r="BI350" s="137"/>
      <c r="BJ350" s="137"/>
      <c r="BK350" s="137"/>
      <c r="BL350" s="85"/>
      <c r="BM350" s="85">
        <v>31</v>
      </c>
      <c r="BN350" s="340"/>
      <c r="BO350" s="340"/>
      <c r="BP350" s="340"/>
      <c r="BQ350" s="340"/>
      <c r="BR350" s="340"/>
      <c r="BS350" s="340"/>
      <c r="BT350" s="340"/>
      <c r="BU350" s="340"/>
      <c r="BV350" s="278"/>
      <c r="BW350" s="279"/>
      <c r="BX350" s="383"/>
      <c r="BY350" s="137"/>
      <c r="BZ350" s="137"/>
      <c r="CA350" s="137"/>
      <c r="CB350" s="361" t="str">
        <f t="shared" si="8"/>
        <v/>
      </c>
      <c r="CC350" s="361" t="str">
        <f t="shared" si="9"/>
        <v/>
      </c>
      <c r="CD350" s="137"/>
      <c r="CE350" s="137"/>
      <c r="CF350" s="137"/>
      <c r="CG350" s="67"/>
      <c r="CH350" s="67"/>
      <c r="CI350" s="67"/>
      <c r="CJ350" s="67"/>
      <c r="CK350" s="6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</row>
    <row r="351" spans="59:143" ht="18.75" x14ac:dyDescent="0.25">
      <c r="BG351" s="137"/>
      <c r="BH351" s="137"/>
      <c r="BI351" s="137"/>
      <c r="BJ351" s="137"/>
      <c r="BK351" s="137"/>
      <c r="BL351" s="85"/>
      <c r="BM351" s="85">
        <v>32</v>
      </c>
      <c r="BN351" s="340"/>
      <c r="BO351" s="340"/>
      <c r="BP351" s="340"/>
      <c r="BQ351" s="340"/>
      <c r="BR351" s="340"/>
      <c r="BS351" s="340"/>
      <c r="BT351" s="340"/>
      <c r="BU351" s="340"/>
      <c r="BV351" s="278"/>
      <c r="BW351" s="279"/>
      <c r="BX351" s="383"/>
      <c r="BY351" s="137"/>
      <c r="BZ351" s="137"/>
      <c r="CA351" s="137"/>
      <c r="CB351" s="361" t="str">
        <f t="shared" si="8"/>
        <v/>
      </c>
      <c r="CC351" s="361" t="str">
        <f t="shared" si="9"/>
        <v/>
      </c>
      <c r="CD351" s="137"/>
      <c r="CE351" s="137"/>
      <c r="CF351" s="137"/>
      <c r="CG351" s="67"/>
      <c r="CH351" s="67"/>
      <c r="CI351" s="67"/>
      <c r="CJ351" s="67"/>
      <c r="CK351" s="6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</row>
    <row r="352" spans="59:143" ht="18.75" x14ac:dyDescent="0.25">
      <c r="BG352" s="137"/>
      <c r="BH352" s="137"/>
      <c r="BI352" s="137"/>
      <c r="BJ352" s="137"/>
      <c r="BK352" s="137"/>
      <c r="BL352" s="85"/>
      <c r="BM352" s="85">
        <v>33</v>
      </c>
      <c r="BN352" s="340"/>
      <c r="BO352" s="340"/>
      <c r="BP352" s="340"/>
      <c r="BQ352" s="340"/>
      <c r="BR352" s="340"/>
      <c r="BS352" s="340"/>
      <c r="BT352" s="340"/>
      <c r="BU352" s="340"/>
      <c r="BV352" s="278"/>
      <c r="BW352" s="279"/>
      <c r="BX352" s="383"/>
      <c r="BY352" s="137"/>
      <c r="BZ352" s="137"/>
      <c r="CA352" s="137"/>
      <c r="CB352" s="361" t="str">
        <f t="shared" si="8"/>
        <v/>
      </c>
      <c r="CC352" s="361" t="str">
        <f t="shared" si="9"/>
        <v/>
      </c>
      <c r="CD352" s="137"/>
      <c r="CE352" s="137"/>
      <c r="CF352" s="137"/>
      <c r="CG352" s="67"/>
      <c r="CH352" s="67"/>
      <c r="CI352" s="67"/>
      <c r="CJ352" s="67"/>
      <c r="CK352" s="6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</row>
    <row r="353" spans="59:143" ht="18.75" x14ac:dyDescent="0.25">
      <c r="BG353" s="137"/>
      <c r="BH353" s="137"/>
      <c r="BI353" s="137"/>
      <c r="BJ353" s="137"/>
      <c r="BK353" s="137"/>
      <c r="BL353" s="85"/>
      <c r="BM353" s="85">
        <v>34</v>
      </c>
      <c r="BN353" s="340"/>
      <c r="BO353" s="340"/>
      <c r="BP353" s="340"/>
      <c r="BQ353" s="340"/>
      <c r="BR353" s="340"/>
      <c r="BS353" s="340"/>
      <c r="BT353" s="340"/>
      <c r="BU353" s="340"/>
      <c r="BV353" s="278"/>
      <c r="BW353" s="279"/>
      <c r="BX353" s="383"/>
      <c r="BY353" s="137"/>
      <c r="BZ353" s="137"/>
      <c r="CA353" s="137"/>
      <c r="CB353" s="361" t="str">
        <f t="shared" si="8"/>
        <v/>
      </c>
      <c r="CC353" s="361" t="str">
        <f t="shared" si="9"/>
        <v/>
      </c>
      <c r="CD353" s="137"/>
      <c r="CE353" s="137"/>
      <c r="CF353" s="137"/>
      <c r="CG353" s="67"/>
      <c r="CH353" s="67"/>
      <c r="CI353" s="67"/>
      <c r="CJ353" s="67"/>
      <c r="CK353" s="6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</row>
    <row r="354" spans="59:143" ht="18.75" x14ac:dyDescent="0.25">
      <c r="BG354" s="137"/>
      <c r="BH354" s="137"/>
      <c r="BI354" s="137"/>
      <c r="BJ354" s="137"/>
      <c r="BK354" s="137"/>
      <c r="BL354" s="85"/>
      <c r="BM354" s="85">
        <v>35</v>
      </c>
      <c r="BN354" s="340"/>
      <c r="BO354" s="340"/>
      <c r="BP354" s="340"/>
      <c r="BQ354" s="340"/>
      <c r="BR354" s="340"/>
      <c r="BS354" s="340"/>
      <c r="BT354" s="340"/>
      <c r="BU354" s="340"/>
      <c r="BV354" s="278"/>
      <c r="BW354" s="279"/>
      <c r="BX354" s="383"/>
      <c r="BY354" s="137"/>
      <c r="BZ354" s="137"/>
      <c r="CA354" s="137"/>
      <c r="CB354" s="361" t="str">
        <f t="shared" si="8"/>
        <v/>
      </c>
      <c r="CC354" s="361" t="str">
        <f t="shared" si="9"/>
        <v/>
      </c>
      <c r="CD354" s="137"/>
      <c r="CE354" s="137"/>
      <c r="CF354" s="137"/>
      <c r="CG354" s="67"/>
      <c r="CH354" s="67"/>
      <c r="CI354" s="67"/>
      <c r="CJ354" s="67"/>
      <c r="CK354" s="6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</row>
    <row r="355" spans="59:143" ht="18.75" x14ac:dyDescent="0.25">
      <c r="BG355" s="137"/>
      <c r="BH355" s="137"/>
      <c r="BI355" s="137"/>
      <c r="BJ355" s="137"/>
      <c r="BK355" s="137"/>
      <c r="BL355" s="85"/>
      <c r="BM355" s="85">
        <v>36</v>
      </c>
      <c r="BN355" s="340"/>
      <c r="BO355" s="340"/>
      <c r="BP355" s="340"/>
      <c r="BQ355" s="340"/>
      <c r="BR355" s="340"/>
      <c r="BS355" s="340"/>
      <c r="BT355" s="340"/>
      <c r="BU355" s="340"/>
      <c r="BV355" s="278"/>
      <c r="BW355" s="279"/>
      <c r="BX355" s="383"/>
      <c r="BY355" s="137"/>
      <c r="BZ355" s="137"/>
      <c r="CA355" s="137"/>
      <c r="CB355" s="361" t="str">
        <f t="shared" si="8"/>
        <v/>
      </c>
      <c r="CC355" s="361" t="str">
        <f t="shared" si="9"/>
        <v/>
      </c>
      <c r="CD355" s="137"/>
      <c r="CE355" s="137"/>
      <c r="CF355" s="137"/>
      <c r="CG355" s="67"/>
      <c r="CH355" s="67"/>
      <c r="CI355" s="67"/>
      <c r="CJ355" s="67"/>
      <c r="CK355" s="6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</row>
    <row r="356" spans="59:143" ht="18.75" x14ac:dyDescent="0.25">
      <c r="BG356" s="137"/>
      <c r="BH356" s="137"/>
      <c r="BI356" s="137"/>
      <c r="BJ356" s="137"/>
      <c r="BK356" s="137"/>
      <c r="BL356" s="85"/>
      <c r="BM356" s="85">
        <v>37</v>
      </c>
      <c r="BN356" s="340"/>
      <c r="BO356" s="340"/>
      <c r="BP356" s="340"/>
      <c r="BQ356" s="340"/>
      <c r="BR356" s="340"/>
      <c r="BS356" s="340"/>
      <c r="BT356" s="340"/>
      <c r="BU356" s="340"/>
      <c r="BV356" s="278"/>
      <c r="BW356" s="279"/>
      <c r="BX356" s="383"/>
      <c r="BY356" s="137"/>
      <c r="BZ356" s="137"/>
      <c r="CA356" s="137"/>
      <c r="CB356" s="361" t="str">
        <f t="shared" si="8"/>
        <v/>
      </c>
      <c r="CC356" s="361" t="str">
        <f t="shared" si="9"/>
        <v/>
      </c>
      <c r="CD356" s="137"/>
      <c r="CE356" s="137"/>
      <c r="CF356" s="137"/>
      <c r="CG356" s="67"/>
      <c r="CH356" s="67"/>
      <c r="CI356" s="67"/>
      <c r="CJ356" s="67"/>
      <c r="CK356" s="6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</row>
    <row r="357" spans="59:143" ht="18.75" x14ac:dyDescent="0.25">
      <c r="BG357" s="137"/>
      <c r="BH357" s="137"/>
      <c r="BI357" s="137"/>
      <c r="BJ357" s="137"/>
      <c r="BK357" s="137"/>
      <c r="BL357" s="85"/>
      <c r="BM357" s="85">
        <v>38</v>
      </c>
      <c r="BN357" s="340"/>
      <c r="BO357" s="340"/>
      <c r="BP357" s="340"/>
      <c r="BQ357" s="340"/>
      <c r="BR357" s="340"/>
      <c r="BS357" s="340"/>
      <c r="BT357" s="340"/>
      <c r="BU357" s="340"/>
      <c r="BV357" s="278"/>
      <c r="BW357" s="279"/>
      <c r="BX357" s="383"/>
      <c r="BY357" s="137"/>
      <c r="BZ357" s="137"/>
      <c r="CA357" s="137"/>
      <c r="CB357" s="361" t="str">
        <f t="shared" si="8"/>
        <v/>
      </c>
      <c r="CC357" s="361" t="str">
        <f t="shared" si="9"/>
        <v/>
      </c>
      <c r="CD357" s="137"/>
      <c r="CE357" s="137"/>
      <c r="CF357" s="137"/>
      <c r="CG357" s="67"/>
      <c r="CH357" s="67"/>
      <c r="CI357" s="67"/>
      <c r="CJ357" s="67"/>
      <c r="CK357" s="6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</row>
    <row r="358" spans="59:143" ht="18.75" x14ac:dyDescent="0.25">
      <c r="BG358" s="137"/>
      <c r="BH358" s="137"/>
      <c r="BI358" s="137"/>
      <c r="BJ358" s="137"/>
      <c r="BK358" s="137"/>
      <c r="BL358" s="85"/>
      <c r="BM358" s="85">
        <v>39</v>
      </c>
      <c r="BN358" s="340"/>
      <c r="BO358" s="340"/>
      <c r="BP358" s="340"/>
      <c r="BQ358" s="340"/>
      <c r="BR358" s="340"/>
      <c r="BS358" s="340"/>
      <c r="BT358" s="340"/>
      <c r="BU358" s="340"/>
      <c r="BV358" s="278"/>
      <c r="BW358" s="279"/>
      <c r="BX358" s="383"/>
      <c r="BY358" s="137"/>
      <c r="BZ358" s="137"/>
      <c r="CA358" s="137"/>
      <c r="CB358" s="361" t="str">
        <f t="shared" si="8"/>
        <v/>
      </c>
      <c r="CC358" s="361" t="str">
        <f t="shared" si="9"/>
        <v/>
      </c>
      <c r="CD358" s="137"/>
      <c r="CE358" s="137"/>
      <c r="CF358" s="137"/>
      <c r="CG358" s="67"/>
      <c r="CH358" s="67"/>
      <c r="CI358" s="67"/>
      <c r="CJ358" s="67"/>
      <c r="CK358" s="6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</row>
    <row r="359" spans="59:143" ht="18.75" x14ac:dyDescent="0.25">
      <c r="BG359" s="137"/>
      <c r="BH359" s="137"/>
      <c r="BI359" s="137"/>
      <c r="BJ359" s="137"/>
      <c r="BK359" s="137"/>
      <c r="BL359" s="85"/>
      <c r="BM359" s="85">
        <v>40</v>
      </c>
      <c r="BN359" s="340"/>
      <c r="BO359" s="340"/>
      <c r="BP359" s="340"/>
      <c r="BQ359" s="340"/>
      <c r="BR359" s="340"/>
      <c r="BS359" s="340"/>
      <c r="BT359" s="340"/>
      <c r="BU359" s="340"/>
      <c r="BV359" s="278"/>
      <c r="BW359" s="279"/>
      <c r="BX359" s="383"/>
      <c r="BY359" s="137"/>
      <c r="BZ359" s="137"/>
      <c r="CA359" s="137"/>
      <c r="CB359" s="361" t="str">
        <f t="shared" si="8"/>
        <v/>
      </c>
      <c r="CC359" s="361" t="str">
        <f t="shared" si="9"/>
        <v/>
      </c>
      <c r="CD359" s="137"/>
      <c r="CE359" s="137"/>
      <c r="CF359" s="137"/>
      <c r="CG359" s="67"/>
      <c r="CH359" s="67"/>
      <c r="CI359" s="67"/>
      <c r="CJ359" s="67"/>
      <c r="CK359" s="6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</row>
    <row r="360" spans="59:143" ht="18.75" x14ac:dyDescent="0.25">
      <c r="BG360" s="137"/>
      <c r="BH360" s="137"/>
      <c r="BI360" s="137"/>
      <c r="BJ360" s="137"/>
      <c r="BK360" s="137"/>
      <c r="BL360" s="85"/>
      <c r="BM360" s="85">
        <v>41</v>
      </c>
      <c r="BN360" s="340"/>
      <c r="BO360" s="340"/>
      <c r="BP360" s="340"/>
      <c r="BQ360" s="340"/>
      <c r="BR360" s="340"/>
      <c r="BS360" s="340"/>
      <c r="BT360" s="340"/>
      <c r="BU360" s="340"/>
      <c r="BV360" s="278"/>
      <c r="BW360" s="279"/>
      <c r="BX360" s="383"/>
      <c r="BY360" s="137"/>
      <c r="BZ360" s="137"/>
      <c r="CA360" s="137"/>
      <c r="CB360" s="361" t="str">
        <f t="shared" si="8"/>
        <v/>
      </c>
      <c r="CC360" s="361" t="str">
        <f t="shared" si="9"/>
        <v/>
      </c>
      <c r="CD360" s="137"/>
      <c r="CE360" s="137"/>
      <c r="CF360" s="137"/>
      <c r="CG360" s="67"/>
      <c r="CH360" s="67"/>
      <c r="CI360" s="67"/>
      <c r="CJ360" s="67"/>
      <c r="CK360" s="6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</row>
    <row r="361" spans="59:143" ht="18.75" x14ac:dyDescent="0.25">
      <c r="BG361" s="137"/>
      <c r="BH361" s="137"/>
      <c r="BI361" s="137"/>
      <c r="BJ361" s="137"/>
      <c r="BK361" s="137"/>
      <c r="BL361" s="85"/>
      <c r="BM361" s="85">
        <v>42</v>
      </c>
      <c r="BN361" s="340"/>
      <c r="BO361" s="340"/>
      <c r="BP361" s="340"/>
      <c r="BQ361" s="340"/>
      <c r="BR361" s="340"/>
      <c r="BS361" s="340"/>
      <c r="BT361" s="340"/>
      <c r="BU361" s="340"/>
      <c r="BV361" s="278"/>
      <c r="BW361" s="279"/>
      <c r="BX361" s="383"/>
      <c r="BY361" s="137"/>
      <c r="BZ361" s="137"/>
      <c r="CA361" s="137"/>
      <c r="CB361" s="361" t="str">
        <f t="shared" si="8"/>
        <v/>
      </c>
      <c r="CC361" s="361" t="str">
        <f t="shared" si="9"/>
        <v/>
      </c>
      <c r="CD361" s="137"/>
      <c r="CE361" s="137"/>
      <c r="CF361" s="137"/>
      <c r="CG361" s="67"/>
      <c r="CH361" s="67"/>
      <c r="CI361" s="67"/>
      <c r="CJ361" s="67"/>
      <c r="CK361" s="6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</row>
    <row r="362" spans="59:143" ht="18.75" x14ac:dyDescent="0.25">
      <c r="BG362" s="137"/>
      <c r="BH362" s="137"/>
      <c r="BI362" s="137"/>
      <c r="BJ362" s="137"/>
      <c r="BK362" s="137"/>
      <c r="BL362" s="85"/>
      <c r="BM362" s="85">
        <v>43</v>
      </c>
      <c r="BN362" s="340"/>
      <c r="BO362" s="340"/>
      <c r="BP362" s="340"/>
      <c r="BQ362" s="340"/>
      <c r="BR362" s="340"/>
      <c r="BS362" s="340"/>
      <c r="BT362" s="340"/>
      <c r="BU362" s="340"/>
      <c r="BV362" s="278"/>
      <c r="BW362" s="279"/>
      <c r="BX362" s="383"/>
      <c r="BY362" s="137"/>
      <c r="BZ362" s="137"/>
      <c r="CA362" s="137"/>
      <c r="CB362" s="361" t="str">
        <f t="shared" si="8"/>
        <v/>
      </c>
      <c r="CC362" s="361" t="str">
        <f t="shared" si="9"/>
        <v/>
      </c>
      <c r="CD362" s="137"/>
      <c r="CE362" s="137"/>
      <c r="CF362" s="137"/>
      <c r="CG362" s="67"/>
      <c r="CH362" s="67"/>
      <c r="CI362" s="67"/>
      <c r="CJ362" s="67"/>
      <c r="CK362" s="67"/>
      <c r="CL362" s="137"/>
      <c r="CM362" s="137"/>
      <c r="CN362" s="137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3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</row>
    <row r="363" spans="59:143" ht="18.75" x14ac:dyDescent="0.25">
      <c r="BG363" s="137"/>
      <c r="BH363" s="137"/>
      <c r="BI363" s="137"/>
      <c r="BJ363" s="137"/>
      <c r="BK363" s="137"/>
      <c r="BL363" s="85"/>
      <c r="BM363" s="85">
        <v>44</v>
      </c>
      <c r="BN363" s="340"/>
      <c r="BO363" s="340"/>
      <c r="BP363" s="340"/>
      <c r="BQ363" s="340"/>
      <c r="BR363" s="340"/>
      <c r="BS363" s="340"/>
      <c r="BT363" s="340"/>
      <c r="BU363" s="340"/>
      <c r="BV363" s="278"/>
      <c r="BW363" s="279"/>
      <c r="BX363" s="383"/>
      <c r="BY363" s="137"/>
      <c r="BZ363" s="137"/>
      <c r="CA363" s="137"/>
      <c r="CB363" s="361" t="str">
        <f t="shared" si="8"/>
        <v/>
      </c>
      <c r="CC363" s="361" t="str">
        <f t="shared" si="9"/>
        <v/>
      </c>
      <c r="CD363" s="137"/>
      <c r="CE363" s="137"/>
      <c r="CF363" s="137"/>
      <c r="CG363" s="67"/>
      <c r="CH363" s="67"/>
      <c r="CI363" s="67"/>
      <c r="CJ363" s="67"/>
      <c r="CK363" s="6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</row>
    <row r="364" spans="59:143" ht="18.75" x14ac:dyDescent="0.25">
      <c r="BG364" s="137"/>
      <c r="BH364" s="137"/>
      <c r="BI364" s="137"/>
      <c r="BJ364" s="137"/>
      <c r="BK364" s="137"/>
      <c r="BL364" s="85"/>
      <c r="BM364" s="85">
        <v>45</v>
      </c>
      <c r="BN364" s="340"/>
      <c r="BO364" s="340"/>
      <c r="BP364" s="340"/>
      <c r="BQ364" s="340"/>
      <c r="BR364" s="340"/>
      <c r="BS364" s="340"/>
      <c r="BT364" s="340"/>
      <c r="BU364" s="340"/>
      <c r="BV364" s="278"/>
      <c r="BW364" s="279"/>
      <c r="BX364" s="383"/>
      <c r="BY364" s="137"/>
      <c r="BZ364" s="137"/>
      <c r="CA364" s="137"/>
      <c r="CB364" s="361" t="str">
        <f t="shared" si="8"/>
        <v/>
      </c>
      <c r="CC364" s="361" t="str">
        <f t="shared" si="9"/>
        <v/>
      </c>
      <c r="CD364" s="137"/>
      <c r="CE364" s="137"/>
      <c r="CF364" s="137"/>
      <c r="CG364" s="67"/>
      <c r="CH364" s="67"/>
      <c r="CI364" s="67"/>
      <c r="CJ364" s="67"/>
      <c r="CK364" s="67"/>
      <c r="CL364" s="137"/>
      <c r="CM364" s="137"/>
      <c r="CN364" s="137"/>
      <c r="CO364" s="137"/>
      <c r="CP364" s="137"/>
      <c r="CQ364" s="137"/>
      <c r="CR364" s="137"/>
      <c r="CS364" s="137"/>
      <c r="CT364" s="137"/>
      <c r="CU364" s="137"/>
      <c r="CV364" s="137"/>
      <c r="CW364" s="137"/>
      <c r="CX364" s="13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</row>
    <row r="365" spans="59:143" ht="18.75" x14ac:dyDescent="0.25">
      <c r="BG365" s="137"/>
      <c r="BH365" s="137"/>
      <c r="BI365" s="137"/>
      <c r="BJ365" s="137"/>
      <c r="BK365" s="137"/>
      <c r="BL365" s="85"/>
      <c r="BM365" s="85">
        <v>46</v>
      </c>
      <c r="BN365" s="340"/>
      <c r="BO365" s="340"/>
      <c r="BP365" s="340"/>
      <c r="BQ365" s="340"/>
      <c r="BR365" s="340"/>
      <c r="BS365" s="340"/>
      <c r="BT365" s="340"/>
      <c r="BU365" s="340"/>
      <c r="BV365" s="278"/>
      <c r="BW365" s="279"/>
      <c r="BX365" s="383"/>
      <c r="BY365" s="137"/>
      <c r="BZ365" s="137"/>
      <c r="CA365" s="137"/>
      <c r="CB365" s="361" t="str">
        <f t="shared" si="8"/>
        <v/>
      </c>
      <c r="CC365" s="361" t="str">
        <f t="shared" si="9"/>
        <v/>
      </c>
      <c r="CD365" s="137"/>
      <c r="CE365" s="137"/>
      <c r="CF365" s="137"/>
      <c r="CG365" s="67"/>
      <c r="CH365" s="67"/>
      <c r="CI365" s="67"/>
      <c r="CJ365" s="67"/>
      <c r="CK365" s="67"/>
      <c r="CL365" s="137"/>
      <c r="CM365" s="137"/>
      <c r="CN365" s="137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3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</row>
    <row r="366" spans="59:143" ht="18.75" x14ac:dyDescent="0.25">
      <c r="BG366" s="137"/>
      <c r="BH366" s="137"/>
      <c r="BI366" s="137"/>
      <c r="BJ366" s="137"/>
      <c r="BK366" s="137"/>
      <c r="BL366" s="85"/>
      <c r="BM366" s="85">
        <v>47</v>
      </c>
      <c r="BN366" s="340"/>
      <c r="BO366" s="340"/>
      <c r="BP366" s="340"/>
      <c r="BQ366" s="340"/>
      <c r="BR366" s="340"/>
      <c r="BS366" s="340"/>
      <c r="BT366" s="340"/>
      <c r="BU366" s="340"/>
      <c r="BV366" s="278"/>
      <c r="BW366" s="279"/>
      <c r="BX366" s="383"/>
      <c r="BY366" s="137"/>
      <c r="BZ366" s="137"/>
      <c r="CA366" s="137"/>
      <c r="CB366" s="361" t="str">
        <f t="shared" si="8"/>
        <v/>
      </c>
      <c r="CC366" s="361" t="str">
        <f t="shared" si="9"/>
        <v/>
      </c>
      <c r="CD366" s="137"/>
      <c r="CE366" s="137"/>
      <c r="CF366" s="137"/>
      <c r="CG366" s="67"/>
      <c r="CH366" s="67"/>
      <c r="CI366" s="67"/>
      <c r="CJ366" s="67"/>
      <c r="CK366" s="6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</row>
    <row r="367" spans="59:143" ht="18.75" x14ac:dyDescent="0.25">
      <c r="BG367" s="137"/>
      <c r="BH367" s="137"/>
      <c r="BI367" s="137"/>
      <c r="BJ367" s="137"/>
      <c r="BK367" s="137"/>
      <c r="BL367" s="85"/>
      <c r="BM367" s="85">
        <v>48</v>
      </c>
      <c r="BN367" s="340"/>
      <c r="BO367" s="340"/>
      <c r="BP367" s="340"/>
      <c r="BQ367" s="340"/>
      <c r="BR367" s="340"/>
      <c r="BS367" s="340"/>
      <c r="BT367" s="340"/>
      <c r="BU367" s="340"/>
      <c r="BV367" s="278"/>
      <c r="BW367" s="279"/>
      <c r="BX367" s="383"/>
      <c r="BY367" s="137"/>
      <c r="BZ367" s="137"/>
      <c r="CA367" s="137"/>
      <c r="CB367" s="361" t="str">
        <f t="shared" si="8"/>
        <v/>
      </c>
      <c r="CC367" s="361" t="str">
        <f t="shared" si="9"/>
        <v/>
      </c>
      <c r="CD367" s="137"/>
      <c r="CE367" s="137"/>
      <c r="CF367" s="137"/>
      <c r="CG367" s="67"/>
      <c r="CH367" s="67"/>
      <c r="CI367" s="67"/>
      <c r="CJ367" s="67"/>
      <c r="CK367" s="6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</row>
    <row r="368" spans="59:143" ht="18.75" x14ac:dyDescent="0.25">
      <c r="BG368" s="137"/>
      <c r="BH368" s="137"/>
      <c r="BI368" s="137"/>
      <c r="BJ368" s="137"/>
      <c r="BK368" s="137"/>
      <c r="BL368" s="85"/>
      <c r="BM368" s="85">
        <v>49</v>
      </c>
      <c r="BN368" s="340"/>
      <c r="BO368" s="340"/>
      <c r="BP368" s="340"/>
      <c r="BQ368" s="340"/>
      <c r="BR368" s="340"/>
      <c r="BS368" s="340"/>
      <c r="BT368" s="340"/>
      <c r="BU368" s="340"/>
      <c r="BV368" s="278"/>
      <c r="BW368" s="279"/>
      <c r="BX368" s="383"/>
      <c r="BY368" s="137"/>
      <c r="BZ368" s="137"/>
      <c r="CA368" s="137"/>
      <c r="CB368" s="361" t="str">
        <f t="shared" si="8"/>
        <v/>
      </c>
      <c r="CC368" s="361" t="str">
        <f t="shared" si="9"/>
        <v/>
      </c>
      <c r="CD368" s="137"/>
      <c r="CE368" s="137"/>
      <c r="CF368" s="137"/>
      <c r="CG368" s="67"/>
      <c r="CH368" s="67"/>
      <c r="CI368" s="67"/>
      <c r="CJ368" s="67"/>
      <c r="CK368" s="6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</row>
    <row r="369" spans="59:143" ht="18.75" x14ac:dyDescent="0.25">
      <c r="BG369" s="137"/>
      <c r="BH369" s="137"/>
      <c r="BI369" s="137"/>
      <c r="BJ369" s="137"/>
      <c r="BK369" s="137"/>
      <c r="BL369" s="85"/>
      <c r="BM369" s="85">
        <v>50</v>
      </c>
      <c r="BN369" s="340"/>
      <c r="BO369" s="340"/>
      <c r="BP369" s="340"/>
      <c r="BQ369" s="340"/>
      <c r="BR369" s="340"/>
      <c r="BS369" s="340"/>
      <c r="BT369" s="340"/>
      <c r="BU369" s="340"/>
      <c r="BV369" s="278"/>
      <c r="BW369" s="279"/>
      <c r="BX369" s="383"/>
      <c r="BY369" s="137"/>
      <c r="BZ369" s="137"/>
      <c r="CA369" s="137"/>
      <c r="CB369" s="361" t="str">
        <f t="shared" si="8"/>
        <v/>
      </c>
      <c r="CC369" s="361" t="str">
        <f t="shared" si="9"/>
        <v/>
      </c>
      <c r="CD369" s="137"/>
      <c r="CE369" s="137"/>
      <c r="CF369" s="137"/>
      <c r="CG369" s="67"/>
      <c r="CH369" s="67"/>
      <c r="CI369" s="67"/>
      <c r="CJ369" s="67"/>
      <c r="CK369" s="6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</row>
    <row r="370" spans="59:143" ht="18.75" x14ac:dyDescent="0.25">
      <c r="BG370" s="137"/>
      <c r="BH370" s="137"/>
      <c r="BI370" s="137"/>
      <c r="BJ370" s="137"/>
      <c r="BK370" s="137"/>
      <c r="BL370" s="85"/>
      <c r="BM370" s="85">
        <v>51</v>
      </c>
      <c r="BN370" s="340"/>
      <c r="BO370" s="340"/>
      <c r="BP370" s="340"/>
      <c r="BQ370" s="340"/>
      <c r="BR370" s="340"/>
      <c r="BS370" s="340"/>
      <c r="BT370" s="340"/>
      <c r="BU370" s="340"/>
      <c r="BV370" s="278"/>
      <c r="BW370" s="279"/>
      <c r="BX370" s="383"/>
      <c r="BY370" s="137"/>
      <c r="BZ370" s="137"/>
      <c r="CA370" s="137"/>
      <c r="CB370" s="361" t="str">
        <f t="shared" si="8"/>
        <v/>
      </c>
      <c r="CC370" s="361" t="str">
        <f t="shared" si="9"/>
        <v/>
      </c>
      <c r="CD370" s="137"/>
      <c r="CE370" s="137"/>
      <c r="CF370" s="137"/>
      <c r="CG370" s="67"/>
      <c r="CH370" s="67"/>
      <c r="CI370" s="67"/>
      <c r="CJ370" s="67"/>
      <c r="CK370" s="6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</row>
    <row r="371" spans="59:143" ht="18.75" x14ac:dyDescent="0.25">
      <c r="BG371" s="137"/>
      <c r="BH371" s="137"/>
      <c r="BI371" s="137"/>
      <c r="BJ371" s="137"/>
      <c r="BK371" s="137"/>
      <c r="BL371" s="85"/>
      <c r="BM371" s="85">
        <v>52</v>
      </c>
      <c r="BN371" s="340"/>
      <c r="BO371" s="340"/>
      <c r="BP371" s="340"/>
      <c r="BQ371" s="340"/>
      <c r="BR371" s="340"/>
      <c r="BS371" s="340"/>
      <c r="BT371" s="340"/>
      <c r="BU371" s="340"/>
      <c r="BV371" s="278"/>
      <c r="BW371" s="279"/>
      <c r="BX371" s="383"/>
      <c r="BY371" s="137"/>
      <c r="BZ371" s="137"/>
      <c r="CA371" s="137"/>
      <c r="CB371" s="361" t="str">
        <f t="shared" si="8"/>
        <v/>
      </c>
      <c r="CC371" s="361" t="str">
        <f t="shared" si="9"/>
        <v/>
      </c>
      <c r="CD371" s="137"/>
      <c r="CE371" s="137"/>
      <c r="CF371" s="137"/>
      <c r="CG371" s="67"/>
      <c r="CH371" s="67"/>
      <c r="CI371" s="67"/>
      <c r="CJ371" s="67"/>
      <c r="CK371" s="6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</row>
    <row r="372" spans="59:143" ht="18.75" x14ac:dyDescent="0.25">
      <c r="BG372" s="137"/>
      <c r="BH372" s="137"/>
      <c r="BI372" s="137"/>
      <c r="BJ372" s="137"/>
      <c r="BK372" s="137"/>
      <c r="BL372" s="85"/>
      <c r="BM372" s="85">
        <v>53</v>
      </c>
      <c r="BN372" s="340"/>
      <c r="BO372" s="340"/>
      <c r="BP372" s="340"/>
      <c r="BQ372" s="340"/>
      <c r="BR372" s="340"/>
      <c r="BS372" s="340"/>
      <c r="BT372" s="340"/>
      <c r="BU372" s="340"/>
      <c r="BV372" s="278"/>
      <c r="BW372" s="279"/>
      <c r="BX372" s="383"/>
      <c r="BY372" s="137"/>
      <c r="BZ372" s="137"/>
      <c r="CA372" s="137"/>
      <c r="CB372" s="361" t="str">
        <f t="shared" si="8"/>
        <v/>
      </c>
      <c r="CC372" s="361" t="str">
        <f t="shared" si="9"/>
        <v/>
      </c>
      <c r="CD372" s="137"/>
      <c r="CE372" s="137"/>
      <c r="CF372" s="137"/>
      <c r="CG372" s="67"/>
      <c r="CH372" s="67"/>
      <c r="CI372" s="67"/>
      <c r="CJ372" s="67"/>
      <c r="CK372" s="6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</row>
    <row r="373" spans="59:143" ht="18.75" x14ac:dyDescent="0.25">
      <c r="BG373" s="137"/>
      <c r="BH373" s="137"/>
      <c r="BI373" s="137"/>
      <c r="BJ373" s="137"/>
      <c r="BK373" s="137"/>
      <c r="BL373" s="85"/>
      <c r="BM373" s="85">
        <v>54</v>
      </c>
      <c r="BN373" s="340"/>
      <c r="BO373" s="340"/>
      <c r="BP373" s="340"/>
      <c r="BQ373" s="340"/>
      <c r="BR373" s="340"/>
      <c r="BS373" s="340"/>
      <c r="BT373" s="340"/>
      <c r="BU373" s="340"/>
      <c r="BV373" s="278"/>
      <c r="BW373" s="279"/>
      <c r="BX373" s="383"/>
      <c r="BY373" s="137"/>
      <c r="BZ373" s="137"/>
      <c r="CA373" s="137"/>
      <c r="CB373" s="361" t="str">
        <f t="shared" si="8"/>
        <v/>
      </c>
      <c r="CC373" s="361" t="str">
        <f t="shared" si="9"/>
        <v/>
      </c>
      <c r="CD373" s="137"/>
      <c r="CE373" s="137"/>
      <c r="CF373" s="137"/>
      <c r="CG373" s="67"/>
      <c r="CH373" s="67"/>
      <c r="CI373" s="67"/>
      <c r="CJ373" s="67"/>
      <c r="CK373" s="6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</row>
    <row r="374" spans="59:143" ht="18.75" x14ac:dyDescent="0.25">
      <c r="BG374" s="137"/>
      <c r="BH374" s="137"/>
      <c r="BI374" s="137"/>
      <c r="BJ374" s="137"/>
      <c r="BK374" s="137"/>
      <c r="BL374" s="85"/>
      <c r="BM374" s="85">
        <v>55</v>
      </c>
      <c r="BN374" s="340"/>
      <c r="BO374" s="340"/>
      <c r="BP374" s="340"/>
      <c r="BQ374" s="340"/>
      <c r="BR374" s="340"/>
      <c r="BS374" s="340"/>
      <c r="BT374" s="340"/>
      <c r="BU374" s="340"/>
      <c r="BV374" s="278"/>
      <c r="BW374" s="279"/>
      <c r="BX374" s="383"/>
      <c r="BY374" s="137"/>
      <c r="BZ374" s="137"/>
      <c r="CA374" s="137"/>
      <c r="CB374" s="361" t="str">
        <f t="shared" si="8"/>
        <v/>
      </c>
      <c r="CC374" s="361" t="str">
        <f t="shared" si="9"/>
        <v/>
      </c>
      <c r="CD374" s="137"/>
      <c r="CE374" s="137"/>
      <c r="CF374" s="137"/>
      <c r="CG374" s="67"/>
      <c r="CH374" s="67"/>
      <c r="CI374" s="67"/>
      <c r="CJ374" s="67"/>
      <c r="CK374" s="6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</row>
    <row r="375" spans="59:143" ht="18.75" x14ac:dyDescent="0.25">
      <c r="BG375" s="137"/>
      <c r="BH375" s="137"/>
      <c r="BI375" s="137"/>
      <c r="BJ375" s="137"/>
      <c r="BK375" s="137"/>
      <c r="BL375" s="85"/>
      <c r="BM375" s="85">
        <v>56</v>
      </c>
      <c r="BN375" s="340"/>
      <c r="BO375" s="340"/>
      <c r="BP375" s="340"/>
      <c r="BQ375" s="340"/>
      <c r="BR375" s="340"/>
      <c r="BS375" s="340"/>
      <c r="BT375" s="340"/>
      <c r="BU375" s="340"/>
      <c r="BV375" s="278"/>
      <c r="BW375" s="279"/>
      <c r="BX375" s="383"/>
      <c r="BY375" s="137"/>
      <c r="BZ375" s="137"/>
      <c r="CA375" s="137"/>
      <c r="CB375" s="361" t="str">
        <f t="shared" si="8"/>
        <v/>
      </c>
      <c r="CC375" s="361" t="str">
        <f t="shared" si="9"/>
        <v/>
      </c>
      <c r="CD375" s="137"/>
      <c r="CE375" s="137"/>
      <c r="CF375" s="137"/>
      <c r="CG375" s="67"/>
      <c r="CH375" s="67"/>
      <c r="CI375" s="67"/>
      <c r="CJ375" s="67"/>
      <c r="CK375" s="6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</row>
    <row r="376" spans="59:143" ht="18.75" x14ac:dyDescent="0.25">
      <c r="BG376" s="137"/>
      <c r="BH376" s="137"/>
      <c r="BI376" s="137"/>
      <c r="BJ376" s="137"/>
      <c r="BK376" s="137"/>
      <c r="BL376" s="85"/>
      <c r="BM376" s="85">
        <v>57</v>
      </c>
      <c r="BN376" s="340"/>
      <c r="BO376" s="340"/>
      <c r="BP376" s="340"/>
      <c r="BQ376" s="340"/>
      <c r="BR376" s="340"/>
      <c r="BS376" s="340"/>
      <c r="BT376" s="340"/>
      <c r="BU376" s="340"/>
      <c r="BV376" s="278"/>
      <c r="BW376" s="279"/>
      <c r="BX376" s="383"/>
      <c r="BY376" s="137"/>
      <c r="BZ376" s="137"/>
      <c r="CA376" s="137"/>
      <c r="CB376" s="361" t="str">
        <f t="shared" si="8"/>
        <v/>
      </c>
      <c r="CC376" s="361" t="str">
        <f t="shared" si="9"/>
        <v/>
      </c>
      <c r="CD376" s="137"/>
      <c r="CE376" s="137"/>
      <c r="CF376" s="137"/>
      <c r="CG376" s="67"/>
      <c r="CH376" s="67"/>
      <c r="CI376" s="67"/>
      <c r="CJ376" s="67"/>
      <c r="CK376" s="6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</row>
    <row r="377" spans="59:143" ht="18.75" x14ac:dyDescent="0.25">
      <c r="BG377" s="137"/>
      <c r="BH377" s="137"/>
      <c r="BI377" s="137"/>
      <c r="BJ377" s="137"/>
      <c r="BK377" s="137"/>
      <c r="BL377" s="85"/>
      <c r="BM377" s="85">
        <v>58</v>
      </c>
      <c r="BN377" s="340"/>
      <c r="BO377" s="340"/>
      <c r="BP377" s="340"/>
      <c r="BQ377" s="340"/>
      <c r="BR377" s="340"/>
      <c r="BS377" s="340"/>
      <c r="BT377" s="340"/>
      <c r="BU377" s="340"/>
      <c r="BV377" s="278"/>
      <c r="BW377" s="279"/>
      <c r="BX377" s="383"/>
      <c r="BY377" s="137"/>
      <c r="BZ377" s="137"/>
      <c r="CA377" s="137"/>
      <c r="CB377" s="361" t="str">
        <f t="shared" si="8"/>
        <v/>
      </c>
      <c r="CC377" s="361" t="str">
        <f t="shared" si="9"/>
        <v/>
      </c>
      <c r="CD377" s="137"/>
      <c r="CE377" s="137"/>
      <c r="CF377" s="137"/>
      <c r="CG377" s="67"/>
      <c r="CH377" s="67"/>
      <c r="CI377" s="67"/>
      <c r="CJ377" s="67"/>
      <c r="CK377" s="6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</row>
    <row r="378" spans="59:143" ht="18.75" x14ac:dyDescent="0.25">
      <c r="BG378" s="137"/>
      <c r="BH378" s="137"/>
      <c r="BI378" s="137"/>
      <c r="BJ378" s="137"/>
      <c r="BK378" s="137"/>
      <c r="BL378" s="85"/>
      <c r="BM378" s="85">
        <v>59</v>
      </c>
      <c r="BN378" s="340"/>
      <c r="BO378" s="340"/>
      <c r="BP378" s="340"/>
      <c r="BQ378" s="340"/>
      <c r="BR378" s="340"/>
      <c r="BS378" s="340"/>
      <c r="BT378" s="340"/>
      <c r="BU378" s="340"/>
      <c r="BV378" s="278"/>
      <c r="BW378" s="279"/>
      <c r="BX378" s="383"/>
      <c r="BY378" s="137"/>
      <c r="BZ378" s="137"/>
      <c r="CA378" s="137"/>
      <c r="CB378" s="361" t="str">
        <f t="shared" si="8"/>
        <v/>
      </c>
      <c r="CC378" s="361" t="str">
        <f t="shared" si="9"/>
        <v/>
      </c>
      <c r="CD378" s="137"/>
      <c r="CE378" s="137"/>
      <c r="CF378" s="137"/>
      <c r="CG378" s="67"/>
      <c r="CH378" s="67"/>
      <c r="CI378" s="67"/>
      <c r="CJ378" s="67"/>
      <c r="CK378" s="6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</row>
    <row r="379" spans="59:143" ht="18.75" x14ac:dyDescent="0.25">
      <c r="BG379" s="137"/>
      <c r="BH379" s="137"/>
      <c r="BI379" s="137"/>
      <c r="BJ379" s="137"/>
      <c r="BK379" s="137"/>
      <c r="BL379" s="85"/>
      <c r="BM379" s="85">
        <v>60</v>
      </c>
      <c r="BN379" s="340"/>
      <c r="BO379" s="340"/>
      <c r="BP379" s="340"/>
      <c r="BQ379" s="340"/>
      <c r="BR379" s="340"/>
      <c r="BS379" s="340"/>
      <c r="BT379" s="340"/>
      <c r="BU379" s="340"/>
      <c r="BV379" s="278"/>
      <c r="BW379" s="279"/>
      <c r="BX379" s="383"/>
      <c r="BY379" s="137"/>
      <c r="BZ379" s="137"/>
      <c r="CA379" s="137"/>
      <c r="CB379" s="361" t="str">
        <f t="shared" si="8"/>
        <v/>
      </c>
      <c r="CC379" s="361" t="str">
        <f t="shared" si="9"/>
        <v/>
      </c>
      <c r="CD379" s="137"/>
      <c r="CE379" s="137"/>
      <c r="CF379" s="137"/>
      <c r="CG379" s="67"/>
      <c r="CH379" s="67"/>
      <c r="CI379" s="67"/>
      <c r="CJ379" s="67"/>
      <c r="CK379" s="6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</row>
    <row r="380" spans="59:143" ht="18.75" x14ac:dyDescent="0.25">
      <c r="BG380" s="137"/>
      <c r="BH380" s="137"/>
      <c r="BI380" s="137"/>
      <c r="BJ380" s="137"/>
      <c r="BK380" s="137"/>
      <c r="BL380" s="85"/>
      <c r="BM380" s="85">
        <v>61</v>
      </c>
      <c r="BN380" s="340"/>
      <c r="BO380" s="340"/>
      <c r="BP380" s="340"/>
      <c r="BQ380" s="340"/>
      <c r="BR380" s="340"/>
      <c r="BS380" s="340"/>
      <c r="BT380" s="340"/>
      <c r="BU380" s="340"/>
      <c r="BV380" s="278"/>
      <c r="BW380" s="279"/>
      <c r="BX380" s="383"/>
      <c r="BY380" s="137"/>
      <c r="BZ380" s="137"/>
      <c r="CA380" s="137"/>
      <c r="CB380" s="361" t="str">
        <f t="shared" si="8"/>
        <v/>
      </c>
      <c r="CC380" s="361" t="str">
        <f t="shared" si="9"/>
        <v/>
      </c>
      <c r="CD380" s="137"/>
      <c r="CE380" s="137"/>
      <c r="CF380" s="137"/>
      <c r="CG380" s="67"/>
      <c r="CH380" s="67"/>
      <c r="CI380" s="67"/>
      <c r="CJ380" s="67"/>
      <c r="CK380" s="6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</row>
    <row r="381" spans="59:143" ht="18.75" x14ac:dyDescent="0.25">
      <c r="BG381" s="137"/>
      <c r="BH381" s="137"/>
      <c r="BI381" s="137"/>
      <c r="BJ381" s="137"/>
      <c r="BK381" s="137"/>
      <c r="BL381" s="85"/>
      <c r="BM381" s="85">
        <v>62</v>
      </c>
      <c r="BN381" s="340"/>
      <c r="BO381" s="340"/>
      <c r="BP381" s="340"/>
      <c r="BQ381" s="340"/>
      <c r="BR381" s="340"/>
      <c r="BS381" s="340"/>
      <c r="BT381" s="340"/>
      <c r="BU381" s="340"/>
      <c r="BV381" s="278"/>
      <c r="BW381" s="279"/>
      <c r="BX381" s="383"/>
      <c r="BY381" s="137"/>
      <c r="BZ381" s="137"/>
      <c r="CA381" s="137"/>
      <c r="CB381" s="361" t="str">
        <f t="shared" si="8"/>
        <v/>
      </c>
      <c r="CC381" s="361" t="str">
        <f t="shared" si="9"/>
        <v/>
      </c>
      <c r="CD381" s="137"/>
      <c r="CE381" s="137"/>
      <c r="CF381" s="137"/>
      <c r="CG381" s="67"/>
      <c r="CH381" s="67"/>
      <c r="CI381" s="67"/>
      <c r="CJ381" s="67"/>
      <c r="CK381" s="6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</row>
    <row r="382" spans="59:143" ht="18.75" x14ac:dyDescent="0.25">
      <c r="BG382" s="137"/>
      <c r="BH382" s="137"/>
      <c r="BI382" s="137"/>
      <c r="BJ382" s="137"/>
      <c r="BK382" s="137"/>
      <c r="BL382" s="85"/>
      <c r="BM382" s="85">
        <v>63</v>
      </c>
      <c r="BN382" s="340"/>
      <c r="BO382" s="340"/>
      <c r="BP382" s="340"/>
      <c r="BQ382" s="340"/>
      <c r="BR382" s="340"/>
      <c r="BS382" s="340"/>
      <c r="BT382" s="340"/>
      <c r="BU382" s="340"/>
      <c r="BV382" s="278"/>
      <c r="BW382" s="279"/>
      <c r="BX382" s="383"/>
      <c r="BY382" s="137"/>
      <c r="BZ382" s="137"/>
      <c r="CA382" s="137"/>
      <c r="CB382" s="361" t="str">
        <f t="shared" si="8"/>
        <v/>
      </c>
      <c r="CC382" s="361" t="str">
        <f t="shared" si="9"/>
        <v/>
      </c>
      <c r="CD382" s="137"/>
      <c r="CE382" s="137"/>
      <c r="CF382" s="137"/>
      <c r="CG382" s="67"/>
      <c r="CH382" s="67"/>
      <c r="CI382" s="67"/>
      <c r="CJ382" s="67"/>
      <c r="CK382" s="6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</row>
    <row r="383" spans="59:143" ht="18.75" x14ac:dyDescent="0.25">
      <c r="BG383" s="137"/>
      <c r="BH383" s="137"/>
      <c r="BI383" s="137"/>
      <c r="BJ383" s="137"/>
      <c r="BK383" s="137"/>
      <c r="BL383" s="85"/>
      <c r="BM383" s="85">
        <v>64</v>
      </c>
      <c r="BN383" s="340"/>
      <c r="BO383" s="340"/>
      <c r="BP383" s="340"/>
      <c r="BQ383" s="340"/>
      <c r="BR383" s="340"/>
      <c r="BS383" s="340"/>
      <c r="BT383" s="340"/>
      <c r="BU383" s="340"/>
      <c r="BV383" s="278"/>
      <c r="BW383" s="279"/>
      <c r="BX383" s="383"/>
      <c r="BY383" s="137"/>
      <c r="BZ383" s="137"/>
      <c r="CA383" s="137"/>
      <c r="CB383" s="361" t="str">
        <f t="shared" si="8"/>
        <v/>
      </c>
      <c r="CC383" s="361" t="str">
        <f t="shared" si="9"/>
        <v/>
      </c>
      <c r="CD383" s="137"/>
      <c r="CE383" s="137"/>
      <c r="CF383" s="137"/>
      <c r="CG383" s="67"/>
      <c r="CH383" s="67"/>
      <c r="CI383" s="67"/>
      <c r="CJ383" s="67"/>
      <c r="CK383" s="6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</row>
    <row r="384" spans="59:143" ht="18.75" x14ac:dyDescent="0.25">
      <c r="BG384" s="137"/>
      <c r="BH384" s="137"/>
      <c r="BI384" s="137"/>
      <c r="BJ384" s="137"/>
      <c r="BK384" s="137"/>
      <c r="BL384" s="85"/>
      <c r="BM384" s="85">
        <v>65</v>
      </c>
      <c r="BN384" s="340"/>
      <c r="BO384" s="340"/>
      <c r="BP384" s="340"/>
      <c r="BQ384" s="340"/>
      <c r="BR384" s="340"/>
      <c r="BS384" s="340"/>
      <c r="BT384" s="340"/>
      <c r="BU384" s="340"/>
      <c r="BV384" s="278"/>
      <c r="BW384" s="279"/>
      <c r="BX384" s="383"/>
      <c r="BY384" s="137"/>
      <c r="BZ384" s="137"/>
      <c r="CA384" s="137"/>
      <c r="CB384" s="361" t="str">
        <f t="shared" si="8"/>
        <v/>
      </c>
      <c r="CC384" s="361" t="str">
        <f t="shared" si="9"/>
        <v/>
      </c>
      <c r="CD384" s="137"/>
      <c r="CE384" s="137"/>
      <c r="CF384" s="137"/>
      <c r="CG384" s="67"/>
      <c r="CH384" s="67"/>
      <c r="CI384" s="67"/>
      <c r="CJ384" s="67"/>
      <c r="CK384" s="6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</row>
    <row r="385" spans="59:143" ht="18.75" x14ac:dyDescent="0.25">
      <c r="BG385" s="137"/>
      <c r="BH385" s="137"/>
      <c r="BI385" s="137"/>
      <c r="BJ385" s="137"/>
      <c r="BK385" s="137"/>
      <c r="BL385" s="85"/>
      <c r="BM385" s="85">
        <v>66</v>
      </c>
      <c r="BN385" s="340"/>
      <c r="BO385" s="340"/>
      <c r="BP385" s="340"/>
      <c r="BQ385" s="340"/>
      <c r="BR385" s="340"/>
      <c r="BS385" s="340"/>
      <c r="BT385" s="340"/>
      <c r="BU385" s="340"/>
      <c r="BV385" s="278"/>
      <c r="BW385" s="279"/>
      <c r="BX385" s="383"/>
      <c r="BY385" s="137"/>
      <c r="BZ385" s="137"/>
      <c r="CA385" s="137"/>
      <c r="CB385" s="361" t="str">
        <f t="shared" si="8"/>
        <v/>
      </c>
      <c r="CC385" s="361" t="str">
        <f t="shared" si="9"/>
        <v/>
      </c>
      <c r="CD385" s="137"/>
      <c r="CE385" s="137"/>
      <c r="CF385" s="137"/>
      <c r="CG385" s="67"/>
      <c r="CH385" s="67"/>
      <c r="CI385" s="67"/>
      <c r="CJ385" s="67"/>
      <c r="CK385" s="6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</row>
    <row r="386" spans="59:143" ht="18.75" x14ac:dyDescent="0.25">
      <c r="BG386" s="137"/>
      <c r="BH386" s="137"/>
      <c r="BI386" s="137"/>
      <c r="BJ386" s="137"/>
      <c r="BK386" s="137"/>
      <c r="BL386" s="85"/>
      <c r="BM386" s="85">
        <v>67</v>
      </c>
      <c r="BN386" s="340"/>
      <c r="BO386" s="340"/>
      <c r="BP386" s="340"/>
      <c r="BQ386" s="340"/>
      <c r="BR386" s="340"/>
      <c r="BS386" s="340"/>
      <c r="BT386" s="340"/>
      <c r="BU386" s="340"/>
      <c r="BV386" s="278"/>
      <c r="BW386" s="279"/>
      <c r="BX386" s="383"/>
      <c r="BY386" s="137"/>
      <c r="BZ386" s="137"/>
      <c r="CA386" s="137"/>
      <c r="CB386" s="361" t="str">
        <f t="shared" ref="CB386:CB449" si="10">IF(BW386="","",BW386)</f>
        <v/>
      </c>
      <c r="CC386" s="361" t="str">
        <f t="shared" ref="CC386:CC449" si="11">IF(BV386="","",BV386)</f>
        <v/>
      </c>
      <c r="CD386" s="137"/>
      <c r="CE386" s="137"/>
      <c r="CF386" s="137"/>
      <c r="CG386" s="67"/>
      <c r="CH386" s="67"/>
      <c r="CI386" s="67"/>
      <c r="CJ386" s="67"/>
      <c r="CK386" s="6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</row>
    <row r="387" spans="59:143" ht="18.75" x14ac:dyDescent="0.25">
      <c r="BG387" s="137"/>
      <c r="BH387" s="137"/>
      <c r="BI387" s="137"/>
      <c r="BJ387" s="137"/>
      <c r="BK387" s="137"/>
      <c r="BL387" s="85"/>
      <c r="BM387" s="85">
        <v>68</v>
      </c>
      <c r="BN387" s="340"/>
      <c r="BO387" s="340"/>
      <c r="BP387" s="340"/>
      <c r="BQ387" s="340"/>
      <c r="BR387" s="340"/>
      <c r="BS387" s="340"/>
      <c r="BT387" s="340"/>
      <c r="BU387" s="340"/>
      <c r="BV387" s="278"/>
      <c r="BW387" s="279"/>
      <c r="BX387" s="383"/>
      <c r="BY387" s="137"/>
      <c r="BZ387" s="137"/>
      <c r="CA387" s="137"/>
      <c r="CB387" s="361" t="str">
        <f t="shared" si="10"/>
        <v/>
      </c>
      <c r="CC387" s="361" t="str">
        <f t="shared" si="11"/>
        <v/>
      </c>
      <c r="CD387" s="137"/>
      <c r="CE387" s="137"/>
      <c r="CF387" s="137"/>
      <c r="CG387" s="67"/>
      <c r="CH387" s="67"/>
      <c r="CI387" s="67"/>
      <c r="CJ387" s="67"/>
      <c r="CK387" s="6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</row>
    <row r="388" spans="59:143" ht="18.75" x14ac:dyDescent="0.25">
      <c r="BG388" s="137"/>
      <c r="BH388" s="137"/>
      <c r="BI388" s="137"/>
      <c r="BJ388" s="137"/>
      <c r="BK388" s="137"/>
      <c r="BL388" s="85"/>
      <c r="BM388" s="85">
        <v>69</v>
      </c>
      <c r="BN388" s="340"/>
      <c r="BO388" s="340"/>
      <c r="BP388" s="340"/>
      <c r="BQ388" s="340"/>
      <c r="BR388" s="340"/>
      <c r="BS388" s="340"/>
      <c r="BT388" s="340"/>
      <c r="BU388" s="340"/>
      <c r="BV388" s="278"/>
      <c r="BW388" s="279"/>
      <c r="BX388" s="383"/>
      <c r="BY388" s="137"/>
      <c r="BZ388" s="137"/>
      <c r="CA388" s="137"/>
      <c r="CB388" s="361" t="str">
        <f t="shared" si="10"/>
        <v/>
      </c>
      <c r="CC388" s="361" t="str">
        <f t="shared" si="11"/>
        <v/>
      </c>
      <c r="CD388" s="137"/>
      <c r="CE388" s="137"/>
      <c r="CF388" s="137"/>
      <c r="CG388" s="67"/>
      <c r="CH388" s="67"/>
      <c r="CI388" s="67"/>
      <c r="CJ388" s="67"/>
      <c r="CK388" s="6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</row>
    <row r="389" spans="59:143" ht="18.75" x14ac:dyDescent="0.25">
      <c r="BG389" s="137"/>
      <c r="BH389" s="137"/>
      <c r="BI389" s="137"/>
      <c r="BJ389" s="137"/>
      <c r="BK389" s="137"/>
      <c r="BL389" s="85"/>
      <c r="BM389" s="85">
        <v>70</v>
      </c>
      <c r="BN389" s="340"/>
      <c r="BO389" s="340"/>
      <c r="BP389" s="340"/>
      <c r="BQ389" s="340"/>
      <c r="BR389" s="340"/>
      <c r="BS389" s="340"/>
      <c r="BT389" s="340"/>
      <c r="BU389" s="340"/>
      <c r="BV389" s="278"/>
      <c r="BW389" s="279"/>
      <c r="BX389" s="383"/>
      <c r="BY389" s="137"/>
      <c r="BZ389" s="137"/>
      <c r="CA389" s="137"/>
      <c r="CB389" s="361" t="str">
        <f t="shared" si="10"/>
        <v/>
      </c>
      <c r="CC389" s="361" t="str">
        <f t="shared" si="11"/>
        <v/>
      </c>
      <c r="CD389" s="137"/>
      <c r="CE389" s="137"/>
      <c r="CF389" s="137"/>
      <c r="CG389" s="67"/>
      <c r="CH389" s="67"/>
      <c r="CI389" s="67"/>
      <c r="CJ389" s="67"/>
      <c r="CK389" s="6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</row>
    <row r="390" spans="59:143" ht="18.75" x14ac:dyDescent="0.25">
      <c r="BG390" s="137"/>
      <c r="BH390" s="137"/>
      <c r="BI390" s="137"/>
      <c r="BJ390" s="137"/>
      <c r="BK390" s="137"/>
      <c r="BL390" s="85"/>
      <c r="BM390" s="85">
        <v>71</v>
      </c>
      <c r="BN390" s="340"/>
      <c r="BO390" s="340"/>
      <c r="BP390" s="340"/>
      <c r="BQ390" s="340"/>
      <c r="BR390" s="340"/>
      <c r="BS390" s="340"/>
      <c r="BT390" s="340"/>
      <c r="BU390" s="340"/>
      <c r="BV390" s="278"/>
      <c r="BW390" s="279"/>
      <c r="BX390" s="383"/>
      <c r="BY390" s="137"/>
      <c r="BZ390" s="137"/>
      <c r="CA390" s="137"/>
      <c r="CB390" s="361" t="str">
        <f t="shared" si="10"/>
        <v/>
      </c>
      <c r="CC390" s="361" t="str">
        <f t="shared" si="11"/>
        <v/>
      </c>
      <c r="CD390" s="137"/>
      <c r="CE390" s="137"/>
      <c r="CF390" s="137"/>
      <c r="CG390" s="67"/>
      <c r="CH390" s="67"/>
      <c r="CI390" s="67"/>
      <c r="CJ390" s="67"/>
      <c r="CK390" s="6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</row>
    <row r="391" spans="59:143" ht="18.75" x14ac:dyDescent="0.25">
      <c r="BG391" s="137"/>
      <c r="BH391" s="137"/>
      <c r="BI391" s="137"/>
      <c r="BJ391" s="137"/>
      <c r="BK391" s="137"/>
      <c r="BL391" s="85"/>
      <c r="BM391" s="85">
        <v>72</v>
      </c>
      <c r="BN391" s="340"/>
      <c r="BO391" s="340"/>
      <c r="BP391" s="340"/>
      <c r="BQ391" s="340"/>
      <c r="BR391" s="340"/>
      <c r="BS391" s="340"/>
      <c r="BT391" s="340"/>
      <c r="BU391" s="340"/>
      <c r="BV391" s="278"/>
      <c r="BW391" s="279"/>
      <c r="BX391" s="383"/>
      <c r="BY391" s="137"/>
      <c r="BZ391" s="137"/>
      <c r="CA391" s="137"/>
      <c r="CB391" s="361" t="str">
        <f t="shared" si="10"/>
        <v/>
      </c>
      <c r="CC391" s="361" t="str">
        <f t="shared" si="11"/>
        <v/>
      </c>
      <c r="CD391" s="137"/>
      <c r="CE391" s="137"/>
      <c r="CF391" s="137"/>
      <c r="CG391" s="67"/>
      <c r="CH391" s="67"/>
      <c r="CI391" s="67"/>
      <c r="CJ391" s="67"/>
      <c r="CK391" s="6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</row>
    <row r="392" spans="59:143" ht="18.75" x14ac:dyDescent="0.25">
      <c r="BG392" s="137"/>
      <c r="BH392" s="137"/>
      <c r="BI392" s="137"/>
      <c r="BJ392" s="137"/>
      <c r="BK392" s="137"/>
      <c r="BL392" s="85"/>
      <c r="BM392" s="85">
        <v>73</v>
      </c>
      <c r="BN392" s="340"/>
      <c r="BO392" s="340"/>
      <c r="BP392" s="340"/>
      <c r="BQ392" s="340"/>
      <c r="BR392" s="340"/>
      <c r="BS392" s="340"/>
      <c r="BT392" s="340"/>
      <c r="BU392" s="340"/>
      <c r="BV392" s="278"/>
      <c r="BW392" s="279"/>
      <c r="BX392" s="383"/>
      <c r="BY392" s="137"/>
      <c r="BZ392" s="137"/>
      <c r="CA392" s="137"/>
      <c r="CB392" s="361" t="str">
        <f t="shared" si="10"/>
        <v/>
      </c>
      <c r="CC392" s="361" t="str">
        <f t="shared" si="11"/>
        <v/>
      </c>
      <c r="CD392" s="137"/>
      <c r="CE392" s="137"/>
      <c r="CF392" s="137"/>
      <c r="CG392" s="67"/>
      <c r="CH392" s="67"/>
      <c r="CI392" s="67"/>
      <c r="CJ392" s="67"/>
      <c r="CK392" s="6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</row>
    <row r="393" spans="59:143" ht="18.75" x14ac:dyDescent="0.25">
      <c r="BG393" s="137"/>
      <c r="BH393" s="137"/>
      <c r="BI393" s="137"/>
      <c r="BJ393" s="137"/>
      <c r="BK393" s="137"/>
      <c r="BL393" s="85"/>
      <c r="BM393" s="85">
        <v>74</v>
      </c>
      <c r="BN393" s="340"/>
      <c r="BO393" s="340"/>
      <c r="BP393" s="340"/>
      <c r="BQ393" s="340"/>
      <c r="BR393" s="340"/>
      <c r="BS393" s="340"/>
      <c r="BT393" s="340"/>
      <c r="BU393" s="340"/>
      <c r="BV393" s="278"/>
      <c r="BW393" s="279"/>
      <c r="BX393" s="383"/>
      <c r="BY393" s="137"/>
      <c r="BZ393" s="137"/>
      <c r="CA393" s="137"/>
      <c r="CB393" s="361" t="str">
        <f t="shared" si="10"/>
        <v/>
      </c>
      <c r="CC393" s="361" t="str">
        <f t="shared" si="11"/>
        <v/>
      </c>
      <c r="CD393" s="137"/>
      <c r="CE393" s="137"/>
      <c r="CF393" s="137"/>
      <c r="CG393" s="67"/>
      <c r="CH393" s="67"/>
      <c r="CI393" s="67"/>
      <c r="CJ393" s="67"/>
      <c r="CK393" s="6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</row>
    <row r="394" spans="59:143" ht="18.75" x14ac:dyDescent="0.25">
      <c r="BG394" s="137"/>
      <c r="BH394" s="137"/>
      <c r="BI394" s="137"/>
      <c r="BJ394" s="137"/>
      <c r="BK394" s="137"/>
      <c r="BL394" s="85"/>
      <c r="BM394" s="85">
        <v>75</v>
      </c>
      <c r="BN394" s="340"/>
      <c r="BO394" s="340"/>
      <c r="BP394" s="340"/>
      <c r="BQ394" s="340"/>
      <c r="BR394" s="340"/>
      <c r="BS394" s="340"/>
      <c r="BT394" s="340"/>
      <c r="BU394" s="340"/>
      <c r="BV394" s="278"/>
      <c r="BW394" s="279"/>
      <c r="BX394" s="383"/>
      <c r="BY394" s="137"/>
      <c r="BZ394" s="137"/>
      <c r="CA394" s="137"/>
      <c r="CB394" s="361" t="str">
        <f t="shared" si="10"/>
        <v/>
      </c>
      <c r="CC394" s="361" t="str">
        <f t="shared" si="11"/>
        <v/>
      </c>
      <c r="CD394" s="137"/>
      <c r="CE394" s="137"/>
      <c r="CF394" s="137"/>
      <c r="CG394" s="67"/>
      <c r="CH394" s="67"/>
      <c r="CI394" s="67"/>
      <c r="CJ394" s="67"/>
      <c r="CK394" s="6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</row>
    <row r="395" spans="59:143" ht="18.75" x14ac:dyDescent="0.25">
      <c r="BG395" s="137"/>
      <c r="BH395" s="137"/>
      <c r="BI395" s="137"/>
      <c r="BJ395" s="137"/>
      <c r="BK395" s="137"/>
      <c r="BL395" s="85"/>
      <c r="BM395" s="85">
        <v>76</v>
      </c>
      <c r="BN395" s="340"/>
      <c r="BO395" s="340"/>
      <c r="BP395" s="340"/>
      <c r="BQ395" s="340"/>
      <c r="BR395" s="340"/>
      <c r="BS395" s="340"/>
      <c r="BT395" s="340"/>
      <c r="BU395" s="340"/>
      <c r="BV395" s="278"/>
      <c r="BW395" s="279"/>
      <c r="BX395" s="383"/>
      <c r="BY395" s="137"/>
      <c r="BZ395" s="137"/>
      <c r="CA395" s="137"/>
      <c r="CB395" s="361" t="str">
        <f t="shared" si="10"/>
        <v/>
      </c>
      <c r="CC395" s="361" t="str">
        <f t="shared" si="11"/>
        <v/>
      </c>
      <c r="CD395" s="137"/>
      <c r="CE395" s="137"/>
      <c r="CF395" s="137"/>
      <c r="CG395" s="67"/>
      <c r="CH395" s="67"/>
      <c r="CI395" s="67"/>
      <c r="CJ395" s="67"/>
      <c r="CK395" s="6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</row>
    <row r="396" spans="59:143" ht="18.75" x14ac:dyDescent="0.25">
      <c r="BG396" s="137"/>
      <c r="BH396" s="137"/>
      <c r="BI396" s="137"/>
      <c r="BJ396" s="137"/>
      <c r="BK396" s="137"/>
      <c r="BL396" s="85"/>
      <c r="BM396" s="85">
        <v>77</v>
      </c>
      <c r="BN396" s="340"/>
      <c r="BO396" s="340"/>
      <c r="BP396" s="340"/>
      <c r="BQ396" s="340"/>
      <c r="BR396" s="340"/>
      <c r="BS396" s="340"/>
      <c r="BT396" s="340"/>
      <c r="BU396" s="340"/>
      <c r="BV396" s="278"/>
      <c r="BW396" s="279"/>
      <c r="BX396" s="383"/>
      <c r="BY396" s="137"/>
      <c r="BZ396" s="137"/>
      <c r="CA396" s="137"/>
      <c r="CB396" s="361" t="str">
        <f t="shared" si="10"/>
        <v/>
      </c>
      <c r="CC396" s="361" t="str">
        <f t="shared" si="11"/>
        <v/>
      </c>
      <c r="CD396" s="137"/>
      <c r="CE396" s="137"/>
      <c r="CF396" s="137"/>
      <c r="CG396" s="67"/>
      <c r="CH396" s="67"/>
      <c r="CI396" s="67"/>
      <c r="CJ396" s="67"/>
      <c r="CK396" s="6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</row>
    <row r="397" spans="59:143" ht="18.75" x14ac:dyDescent="0.25">
      <c r="BG397" s="137"/>
      <c r="BH397" s="137"/>
      <c r="BI397" s="137"/>
      <c r="BJ397" s="137"/>
      <c r="BK397" s="137"/>
      <c r="BL397" s="85"/>
      <c r="BM397" s="85">
        <v>78</v>
      </c>
      <c r="BN397" s="340"/>
      <c r="BO397" s="340"/>
      <c r="BP397" s="340"/>
      <c r="BQ397" s="340"/>
      <c r="BR397" s="340"/>
      <c r="BS397" s="340"/>
      <c r="BT397" s="340"/>
      <c r="BU397" s="340"/>
      <c r="BV397" s="278"/>
      <c r="BW397" s="279"/>
      <c r="BX397" s="383"/>
      <c r="BY397" s="137"/>
      <c r="BZ397" s="137"/>
      <c r="CA397" s="137"/>
      <c r="CB397" s="361" t="str">
        <f t="shared" si="10"/>
        <v/>
      </c>
      <c r="CC397" s="361" t="str">
        <f t="shared" si="11"/>
        <v/>
      </c>
      <c r="CD397" s="137"/>
      <c r="CE397" s="137"/>
      <c r="CF397" s="137"/>
      <c r="CG397" s="67"/>
      <c r="CH397" s="67"/>
      <c r="CI397" s="67"/>
      <c r="CJ397" s="67"/>
      <c r="CK397" s="6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</row>
    <row r="398" spans="59:143" ht="18.75" x14ac:dyDescent="0.25">
      <c r="BG398" s="137"/>
      <c r="BH398" s="137"/>
      <c r="BI398" s="137"/>
      <c r="BJ398" s="137"/>
      <c r="BK398" s="137"/>
      <c r="BL398" s="85"/>
      <c r="BM398" s="85">
        <v>79</v>
      </c>
      <c r="BN398" s="340"/>
      <c r="BO398" s="340"/>
      <c r="BP398" s="340"/>
      <c r="BQ398" s="340"/>
      <c r="BR398" s="340"/>
      <c r="BS398" s="340"/>
      <c r="BT398" s="340"/>
      <c r="BU398" s="340"/>
      <c r="BV398" s="278"/>
      <c r="BW398" s="279"/>
      <c r="BX398" s="383"/>
      <c r="BY398" s="137"/>
      <c r="BZ398" s="137"/>
      <c r="CA398" s="137"/>
      <c r="CB398" s="361" t="str">
        <f t="shared" si="10"/>
        <v/>
      </c>
      <c r="CC398" s="361" t="str">
        <f t="shared" si="11"/>
        <v/>
      </c>
      <c r="CD398" s="137"/>
      <c r="CE398" s="137"/>
      <c r="CF398" s="137"/>
      <c r="CG398" s="67"/>
      <c r="CH398" s="67"/>
      <c r="CI398" s="67"/>
      <c r="CJ398" s="67"/>
      <c r="CK398" s="6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</row>
    <row r="399" spans="59:143" ht="18.75" x14ac:dyDescent="0.25">
      <c r="BG399" s="137"/>
      <c r="BH399" s="137"/>
      <c r="BI399" s="137"/>
      <c r="BJ399" s="137"/>
      <c r="BK399" s="137"/>
      <c r="BL399" s="85"/>
      <c r="BM399" s="85">
        <v>80</v>
      </c>
      <c r="BN399" s="340"/>
      <c r="BO399" s="340"/>
      <c r="BP399" s="340"/>
      <c r="BQ399" s="340"/>
      <c r="BR399" s="340"/>
      <c r="BS399" s="340"/>
      <c r="BT399" s="340"/>
      <c r="BU399" s="340"/>
      <c r="BV399" s="278"/>
      <c r="BW399" s="279"/>
      <c r="BX399" s="383"/>
      <c r="BY399" s="137"/>
      <c r="BZ399" s="137"/>
      <c r="CA399" s="137"/>
      <c r="CB399" s="361" t="str">
        <f t="shared" si="10"/>
        <v/>
      </c>
      <c r="CC399" s="361" t="str">
        <f t="shared" si="11"/>
        <v/>
      </c>
      <c r="CD399" s="137"/>
      <c r="CE399" s="137"/>
      <c r="CF399" s="137"/>
      <c r="CG399" s="67"/>
      <c r="CH399" s="67"/>
      <c r="CI399" s="67"/>
      <c r="CJ399" s="67"/>
      <c r="CK399" s="6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</row>
    <row r="400" spans="59:143" ht="18.75" x14ac:dyDescent="0.25">
      <c r="BG400" s="137"/>
      <c r="BH400" s="137"/>
      <c r="BI400" s="137"/>
      <c r="BJ400" s="137"/>
      <c r="BK400" s="137"/>
      <c r="BL400" s="85"/>
      <c r="BM400" s="85">
        <v>81</v>
      </c>
      <c r="BN400" s="340"/>
      <c r="BO400" s="340"/>
      <c r="BP400" s="340"/>
      <c r="BQ400" s="340"/>
      <c r="BR400" s="340"/>
      <c r="BS400" s="340"/>
      <c r="BT400" s="340"/>
      <c r="BU400" s="340"/>
      <c r="BV400" s="278"/>
      <c r="BW400" s="279"/>
      <c r="BX400" s="383"/>
      <c r="BY400" s="137"/>
      <c r="BZ400" s="137"/>
      <c r="CA400" s="137"/>
      <c r="CB400" s="361" t="str">
        <f t="shared" si="10"/>
        <v/>
      </c>
      <c r="CC400" s="361" t="str">
        <f t="shared" si="11"/>
        <v/>
      </c>
      <c r="CD400" s="137"/>
      <c r="CE400" s="137"/>
      <c r="CF400" s="137"/>
      <c r="CG400" s="67"/>
      <c r="CH400" s="67"/>
      <c r="CI400" s="67"/>
      <c r="CJ400" s="67"/>
      <c r="CK400" s="6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</row>
    <row r="401" spans="59:143" ht="18.75" x14ac:dyDescent="0.25">
      <c r="BG401" s="137"/>
      <c r="BH401" s="137"/>
      <c r="BI401" s="137"/>
      <c r="BJ401" s="137"/>
      <c r="BK401" s="137"/>
      <c r="BL401" s="85"/>
      <c r="BM401" s="85">
        <v>82</v>
      </c>
      <c r="BN401" s="340"/>
      <c r="BO401" s="340"/>
      <c r="BP401" s="340"/>
      <c r="BQ401" s="340"/>
      <c r="BR401" s="340"/>
      <c r="BS401" s="340"/>
      <c r="BT401" s="340"/>
      <c r="BU401" s="340"/>
      <c r="BV401" s="278"/>
      <c r="BW401" s="279"/>
      <c r="BX401" s="383"/>
      <c r="BY401" s="137"/>
      <c r="BZ401" s="137"/>
      <c r="CA401" s="137"/>
      <c r="CB401" s="361" t="str">
        <f t="shared" si="10"/>
        <v/>
      </c>
      <c r="CC401" s="361" t="str">
        <f t="shared" si="11"/>
        <v/>
      </c>
      <c r="CD401" s="137"/>
      <c r="CE401" s="137"/>
      <c r="CF401" s="137"/>
      <c r="CG401" s="67"/>
      <c r="CH401" s="67"/>
      <c r="CI401" s="67"/>
      <c r="CJ401" s="67"/>
      <c r="CK401" s="6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</row>
    <row r="402" spans="59:143" ht="18.75" x14ac:dyDescent="0.25">
      <c r="BG402" s="137"/>
      <c r="BH402" s="137"/>
      <c r="BI402" s="137"/>
      <c r="BJ402" s="137"/>
      <c r="BK402" s="137"/>
      <c r="BL402" s="85"/>
      <c r="BM402" s="85">
        <v>83</v>
      </c>
      <c r="BN402" s="340"/>
      <c r="BO402" s="340"/>
      <c r="BP402" s="340"/>
      <c r="BQ402" s="340"/>
      <c r="BR402" s="340"/>
      <c r="BS402" s="340"/>
      <c r="BT402" s="340"/>
      <c r="BU402" s="340"/>
      <c r="BV402" s="278"/>
      <c r="BW402" s="279"/>
      <c r="BX402" s="383"/>
      <c r="BY402" s="137"/>
      <c r="BZ402" s="137"/>
      <c r="CA402" s="137"/>
      <c r="CB402" s="361" t="str">
        <f t="shared" si="10"/>
        <v/>
      </c>
      <c r="CC402" s="361" t="str">
        <f t="shared" si="11"/>
        <v/>
      </c>
      <c r="CD402" s="137"/>
      <c r="CE402" s="137"/>
      <c r="CF402" s="137"/>
      <c r="CG402" s="67"/>
      <c r="CH402" s="67"/>
      <c r="CI402" s="67"/>
      <c r="CJ402" s="67"/>
      <c r="CK402" s="6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</row>
    <row r="403" spans="59:143" ht="18.75" x14ac:dyDescent="0.25">
      <c r="BG403" s="137"/>
      <c r="BH403" s="137"/>
      <c r="BI403" s="137"/>
      <c r="BJ403" s="137"/>
      <c r="BK403" s="137"/>
      <c r="BL403" s="85"/>
      <c r="BM403" s="85">
        <v>84</v>
      </c>
      <c r="BN403" s="340"/>
      <c r="BO403" s="340"/>
      <c r="BP403" s="340"/>
      <c r="BQ403" s="340"/>
      <c r="BR403" s="340"/>
      <c r="BS403" s="340"/>
      <c r="BT403" s="340"/>
      <c r="BU403" s="340"/>
      <c r="BV403" s="278"/>
      <c r="BW403" s="279"/>
      <c r="BX403" s="383"/>
      <c r="BY403" s="137"/>
      <c r="BZ403" s="137"/>
      <c r="CA403" s="137"/>
      <c r="CB403" s="361" t="str">
        <f t="shared" si="10"/>
        <v/>
      </c>
      <c r="CC403" s="361" t="str">
        <f t="shared" si="11"/>
        <v/>
      </c>
      <c r="CD403" s="137"/>
      <c r="CE403" s="137"/>
      <c r="CF403" s="137"/>
      <c r="CG403" s="67"/>
      <c r="CH403" s="67"/>
      <c r="CI403" s="67"/>
      <c r="CJ403" s="67"/>
      <c r="CK403" s="6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</row>
    <row r="404" spans="59:143" ht="18.75" x14ac:dyDescent="0.25">
      <c r="BG404" s="137"/>
      <c r="BH404" s="137"/>
      <c r="BI404" s="137"/>
      <c r="BJ404" s="137"/>
      <c r="BK404" s="137"/>
      <c r="BL404" s="85"/>
      <c r="BM404" s="85">
        <v>85</v>
      </c>
      <c r="BN404" s="340"/>
      <c r="BO404" s="340"/>
      <c r="BP404" s="340"/>
      <c r="BQ404" s="340"/>
      <c r="BR404" s="340"/>
      <c r="BS404" s="340"/>
      <c r="BT404" s="340"/>
      <c r="BU404" s="340"/>
      <c r="BV404" s="278"/>
      <c r="BW404" s="279"/>
      <c r="BX404" s="383"/>
      <c r="BY404" s="137"/>
      <c r="BZ404" s="137"/>
      <c r="CA404" s="137"/>
      <c r="CB404" s="361" t="str">
        <f t="shared" si="10"/>
        <v/>
      </c>
      <c r="CC404" s="361" t="str">
        <f t="shared" si="11"/>
        <v/>
      </c>
      <c r="CD404" s="137"/>
      <c r="CE404" s="137"/>
      <c r="CF404" s="137"/>
      <c r="CG404" s="67"/>
      <c r="CH404" s="67"/>
      <c r="CI404" s="67"/>
      <c r="CJ404" s="67"/>
      <c r="CK404" s="6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</row>
    <row r="405" spans="59:143" ht="18.75" x14ac:dyDescent="0.25">
      <c r="BG405" s="137"/>
      <c r="BH405" s="137"/>
      <c r="BI405" s="137"/>
      <c r="BJ405" s="137"/>
      <c r="BK405" s="137"/>
      <c r="BL405" s="85"/>
      <c r="BM405" s="85">
        <v>86</v>
      </c>
      <c r="BN405" s="340"/>
      <c r="BO405" s="340"/>
      <c r="BP405" s="340"/>
      <c r="BQ405" s="340"/>
      <c r="BR405" s="340"/>
      <c r="BS405" s="340"/>
      <c r="BT405" s="340"/>
      <c r="BU405" s="340"/>
      <c r="BV405" s="278"/>
      <c r="BW405" s="279"/>
      <c r="BX405" s="383"/>
      <c r="BY405" s="137"/>
      <c r="BZ405" s="137"/>
      <c r="CA405" s="137"/>
      <c r="CB405" s="361" t="str">
        <f t="shared" si="10"/>
        <v/>
      </c>
      <c r="CC405" s="361" t="str">
        <f t="shared" si="11"/>
        <v/>
      </c>
      <c r="CD405" s="137"/>
      <c r="CE405" s="137"/>
      <c r="CF405" s="137"/>
      <c r="CG405" s="67"/>
      <c r="CH405" s="67"/>
      <c r="CI405" s="67"/>
      <c r="CJ405" s="67"/>
      <c r="CK405" s="6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</row>
    <row r="406" spans="59:143" ht="18.75" x14ac:dyDescent="0.25">
      <c r="BG406" s="137"/>
      <c r="BH406" s="137"/>
      <c r="BI406" s="137"/>
      <c r="BJ406" s="137"/>
      <c r="BK406" s="137"/>
      <c r="BL406" s="85"/>
      <c r="BM406" s="85">
        <v>87</v>
      </c>
      <c r="BN406" s="340"/>
      <c r="BO406" s="340"/>
      <c r="BP406" s="340"/>
      <c r="BQ406" s="340"/>
      <c r="BR406" s="340"/>
      <c r="BS406" s="340"/>
      <c r="BT406" s="340"/>
      <c r="BU406" s="340"/>
      <c r="BV406" s="278"/>
      <c r="BW406" s="279"/>
      <c r="BX406" s="383"/>
      <c r="BY406" s="137"/>
      <c r="BZ406" s="137"/>
      <c r="CA406" s="137"/>
      <c r="CB406" s="361" t="str">
        <f t="shared" si="10"/>
        <v/>
      </c>
      <c r="CC406" s="361" t="str">
        <f t="shared" si="11"/>
        <v/>
      </c>
      <c r="CD406" s="137"/>
      <c r="CE406" s="137"/>
      <c r="CF406" s="137"/>
      <c r="CG406" s="67"/>
      <c r="CH406" s="67"/>
      <c r="CI406" s="67"/>
      <c r="CJ406" s="67"/>
      <c r="CK406" s="6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</row>
    <row r="407" spans="59:143" ht="18.75" x14ac:dyDescent="0.25">
      <c r="BG407" s="137"/>
      <c r="BH407" s="137"/>
      <c r="BI407" s="137"/>
      <c r="BJ407" s="137"/>
      <c r="BK407" s="137"/>
      <c r="BL407" s="85"/>
      <c r="BM407" s="85">
        <v>88</v>
      </c>
      <c r="BN407" s="340"/>
      <c r="BO407" s="340"/>
      <c r="BP407" s="340"/>
      <c r="BQ407" s="340"/>
      <c r="BR407" s="340"/>
      <c r="BS407" s="340"/>
      <c r="BT407" s="340"/>
      <c r="BU407" s="340"/>
      <c r="BV407" s="278"/>
      <c r="BW407" s="279"/>
      <c r="BX407" s="383"/>
      <c r="BY407" s="137"/>
      <c r="BZ407" s="137"/>
      <c r="CA407" s="137"/>
      <c r="CB407" s="361" t="str">
        <f t="shared" si="10"/>
        <v/>
      </c>
      <c r="CC407" s="361" t="str">
        <f t="shared" si="11"/>
        <v/>
      </c>
      <c r="CD407" s="137"/>
      <c r="CE407" s="137"/>
      <c r="CF407" s="137"/>
      <c r="CG407" s="67"/>
      <c r="CH407" s="67"/>
      <c r="CI407" s="67"/>
      <c r="CJ407" s="67"/>
      <c r="CK407" s="6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</row>
    <row r="408" spans="59:143" ht="18.75" x14ac:dyDescent="0.25">
      <c r="BG408" s="137"/>
      <c r="BH408" s="137"/>
      <c r="BI408" s="137"/>
      <c r="BJ408" s="137"/>
      <c r="BK408" s="137"/>
      <c r="BL408" s="85"/>
      <c r="BM408" s="85">
        <v>89</v>
      </c>
      <c r="BN408" s="340"/>
      <c r="BO408" s="340"/>
      <c r="BP408" s="340"/>
      <c r="BQ408" s="340"/>
      <c r="BR408" s="340"/>
      <c r="BS408" s="340"/>
      <c r="BT408" s="340"/>
      <c r="BU408" s="340"/>
      <c r="BV408" s="278"/>
      <c r="BW408" s="279"/>
      <c r="BX408" s="383"/>
      <c r="BY408" s="137"/>
      <c r="BZ408" s="137"/>
      <c r="CA408" s="137"/>
      <c r="CB408" s="361" t="str">
        <f t="shared" si="10"/>
        <v/>
      </c>
      <c r="CC408" s="361" t="str">
        <f t="shared" si="11"/>
        <v/>
      </c>
      <c r="CD408" s="137"/>
      <c r="CE408" s="137"/>
      <c r="CF408" s="137"/>
      <c r="CG408" s="67"/>
      <c r="CH408" s="67"/>
      <c r="CI408" s="67"/>
      <c r="CJ408" s="67"/>
      <c r="CK408" s="6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</row>
    <row r="409" spans="59:143" ht="18.75" x14ac:dyDescent="0.25">
      <c r="BG409" s="137"/>
      <c r="BH409" s="137"/>
      <c r="BI409" s="137"/>
      <c r="BJ409" s="137"/>
      <c r="BK409" s="137"/>
      <c r="BL409" s="85"/>
      <c r="BM409" s="85">
        <v>90</v>
      </c>
      <c r="BN409" s="340"/>
      <c r="BO409" s="340"/>
      <c r="BP409" s="340"/>
      <c r="BQ409" s="340"/>
      <c r="BR409" s="340"/>
      <c r="BS409" s="340"/>
      <c r="BT409" s="340"/>
      <c r="BU409" s="340"/>
      <c r="BV409" s="278"/>
      <c r="BW409" s="279"/>
      <c r="BX409" s="383"/>
      <c r="BY409" s="137"/>
      <c r="BZ409" s="137"/>
      <c r="CA409" s="137"/>
      <c r="CB409" s="361" t="str">
        <f t="shared" si="10"/>
        <v/>
      </c>
      <c r="CC409" s="361" t="str">
        <f t="shared" si="11"/>
        <v/>
      </c>
      <c r="CD409" s="137"/>
      <c r="CE409" s="137"/>
      <c r="CF409" s="137"/>
      <c r="CG409" s="67"/>
      <c r="CH409" s="67"/>
      <c r="CI409" s="67"/>
      <c r="CJ409" s="67"/>
      <c r="CK409" s="6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</row>
    <row r="410" spans="59:143" ht="18.75" x14ac:dyDescent="0.25">
      <c r="BG410" s="137"/>
      <c r="BH410" s="137"/>
      <c r="BI410" s="137"/>
      <c r="BJ410" s="137"/>
      <c r="BK410" s="137"/>
      <c r="BL410" s="85"/>
      <c r="BM410" s="85">
        <v>91</v>
      </c>
      <c r="BN410" s="340"/>
      <c r="BO410" s="340"/>
      <c r="BP410" s="340"/>
      <c r="BQ410" s="340"/>
      <c r="BR410" s="340"/>
      <c r="BS410" s="340"/>
      <c r="BT410" s="340"/>
      <c r="BU410" s="340"/>
      <c r="BV410" s="278"/>
      <c r="BW410" s="279"/>
      <c r="BX410" s="383"/>
      <c r="BY410" s="137"/>
      <c r="BZ410" s="137"/>
      <c r="CA410" s="137"/>
      <c r="CB410" s="361" t="str">
        <f t="shared" si="10"/>
        <v/>
      </c>
      <c r="CC410" s="361" t="str">
        <f t="shared" si="11"/>
        <v/>
      </c>
      <c r="CD410" s="137"/>
      <c r="CE410" s="137"/>
      <c r="CF410" s="137"/>
      <c r="CG410" s="67"/>
      <c r="CH410" s="67"/>
      <c r="CI410" s="67"/>
      <c r="CJ410" s="67"/>
      <c r="CK410" s="6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</row>
    <row r="411" spans="59:143" ht="18.75" x14ac:dyDescent="0.25">
      <c r="BG411" s="137"/>
      <c r="BH411" s="137"/>
      <c r="BI411" s="137"/>
      <c r="BJ411" s="137"/>
      <c r="BK411" s="137"/>
      <c r="BL411" s="85"/>
      <c r="BM411" s="85">
        <v>92</v>
      </c>
      <c r="BN411" s="340"/>
      <c r="BO411" s="340"/>
      <c r="BP411" s="340"/>
      <c r="BQ411" s="340"/>
      <c r="BR411" s="340"/>
      <c r="BS411" s="340"/>
      <c r="BT411" s="340"/>
      <c r="BU411" s="340"/>
      <c r="BV411" s="278"/>
      <c r="BW411" s="279"/>
      <c r="BX411" s="383"/>
      <c r="BY411" s="137"/>
      <c r="BZ411" s="137"/>
      <c r="CA411" s="137"/>
      <c r="CB411" s="361" t="str">
        <f t="shared" si="10"/>
        <v/>
      </c>
      <c r="CC411" s="361" t="str">
        <f t="shared" si="11"/>
        <v/>
      </c>
      <c r="CD411" s="137"/>
      <c r="CE411" s="137"/>
      <c r="CF411" s="137"/>
      <c r="CG411" s="67"/>
      <c r="CH411" s="67"/>
      <c r="CI411" s="67"/>
      <c r="CJ411" s="67"/>
      <c r="CK411" s="6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</row>
    <row r="412" spans="59:143" ht="18.75" x14ac:dyDescent="0.25">
      <c r="BG412" s="137"/>
      <c r="BH412" s="137"/>
      <c r="BI412" s="137"/>
      <c r="BJ412" s="137"/>
      <c r="BK412" s="137"/>
      <c r="BL412" s="85"/>
      <c r="BM412" s="85">
        <v>93</v>
      </c>
      <c r="BN412" s="340"/>
      <c r="BO412" s="340"/>
      <c r="BP412" s="340"/>
      <c r="BQ412" s="340"/>
      <c r="BR412" s="340"/>
      <c r="BS412" s="340"/>
      <c r="BT412" s="340"/>
      <c r="BU412" s="340"/>
      <c r="BV412" s="278"/>
      <c r="BW412" s="279"/>
      <c r="BX412" s="383"/>
      <c r="BY412" s="137"/>
      <c r="BZ412" s="137"/>
      <c r="CA412" s="137"/>
      <c r="CB412" s="361" t="str">
        <f t="shared" si="10"/>
        <v/>
      </c>
      <c r="CC412" s="361" t="str">
        <f t="shared" si="11"/>
        <v/>
      </c>
      <c r="CD412" s="137"/>
      <c r="CE412" s="137"/>
      <c r="CF412" s="137"/>
      <c r="CG412" s="67"/>
      <c r="CH412" s="67"/>
      <c r="CI412" s="67"/>
      <c r="CJ412" s="67"/>
      <c r="CK412" s="6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</row>
    <row r="413" spans="59:143" ht="18.75" x14ac:dyDescent="0.25">
      <c r="BG413" s="137"/>
      <c r="BH413" s="137"/>
      <c r="BI413" s="137"/>
      <c r="BJ413" s="137"/>
      <c r="BK413" s="137"/>
      <c r="BL413" s="85"/>
      <c r="BM413" s="85">
        <v>94</v>
      </c>
      <c r="BN413" s="340"/>
      <c r="BO413" s="340"/>
      <c r="BP413" s="340"/>
      <c r="BQ413" s="340"/>
      <c r="BR413" s="340"/>
      <c r="BS413" s="340"/>
      <c r="BT413" s="340"/>
      <c r="BU413" s="340"/>
      <c r="BV413" s="278"/>
      <c r="BW413" s="279"/>
      <c r="BX413" s="383"/>
      <c r="BY413" s="137"/>
      <c r="BZ413" s="137"/>
      <c r="CA413" s="137"/>
      <c r="CB413" s="361" t="str">
        <f t="shared" si="10"/>
        <v/>
      </c>
      <c r="CC413" s="361" t="str">
        <f t="shared" si="11"/>
        <v/>
      </c>
      <c r="CD413" s="137"/>
      <c r="CE413" s="137"/>
      <c r="CF413" s="137"/>
      <c r="CG413" s="67"/>
      <c r="CH413" s="67"/>
      <c r="CI413" s="67"/>
      <c r="CJ413" s="67"/>
      <c r="CK413" s="6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</row>
    <row r="414" spans="59:143" ht="18.75" x14ac:dyDescent="0.25">
      <c r="BG414" s="137"/>
      <c r="BH414" s="137"/>
      <c r="BI414" s="137"/>
      <c r="BJ414" s="137"/>
      <c r="BK414" s="137"/>
      <c r="BL414" s="85"/>
      <c r="BM414" s="85">
        <v>95</v>
      </c>
      <c r="BN414" s="340"/>
      <c r="BO414" s="340"/>
      <c r="BP414" s="340"/>
      <c r="BQ414" s="340"/>
      <c r="BR414" s="340"/>
      <c r="BS414" s="340"/>
      <c r="BT414" s="340"/>
      <c r="BU414" s="340"/>
      <c r="BV414" s="278"/>
      <c r="BW414" s="279"/>
      <c r="BX414" s="383"/>
      <c r="BY414" s="137"/>
      <c r="BZ414" s="137"/>
      <c r="CA414" s="137"/>
      <c r="CB414" s="361" t="str">
        <f t="shared" si="10"/>
        <v/>
      </c>
      <c r="CC414" s="361" t="str">
        <f t="shared" si="11"/>
        <v/>
      </c>
      <c r="CD414" s="137"/>
      <c r="CE414" s="137"/>
      <c r="CF414" s="137"/>
      <c r="CG414" s="67"/>
      <c r="CH414" s="67"/>
      <c r="CI414" s="67"/>
      <c r="CJ414" s="67"/>
      <c r="CK414" s="6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</row>
    <row r="415" spans="59:143" ht="18.75" x14ac:dyDescent="0.25">
      <c r="BG415" s="137"/>
      <c r="BH415" s="137"/>
      <c r="BI415" s="137"/>
      <c r="BJ415" s="137"/>
      <c r="BK415" s="137"/>
      <c r="BL415" s="85"/>
      <c r="BM415" s="85">
        <v>96</v>
      </c>
      <c r="BN415" s="340"/>
      <c r="BO415" s="340"/>
      <c r="BP415" s="340"/>
      <c r="BQ415" s="340"/>
      <c r="BR415" s="340"/>
      <c r="BS415" s="340"/>
      <c r="BT415" s="340"/>
      <c r="BU415" s="340"/>
      <c r="BV415" s="278"/>
      <c r="BW415" s="279"/>
      <c r="BX415" s="383"/>
      <c r="BY415" s="137"/>
      <c r="BZ415" s="137"/>
      <c r="CA415" s="137"/>
      <c r="CB415" s="361" t="str">
        <f t="shared" si="10"/>
        <v/>
      </c>
      <c r="CC415" s="361" t="str">
        <f t="shared" si="11"/>
        <v/>
      </c>
      <c r="CD415" s="137"/>
      <c r="CE415" s="137"/>
      <c r="CF415" s="137"/>
      <c r="CG415" s="67"/>
      <c r="CH415" s="67"/>
      <c r="CI415" s="67"/>
      <c r="CJ415" s="67"/>
      <c r="CK415" s="6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</row>
    <row r="416" spans="59:143" ht="18.75" x14ac:dyDescent="0.25">
      <c r="BG416" s="137"/>
      <c r="BH416" s="137"/>
      <c r="BI416" s="137"/>
      <c r="BJ416" s="137"/>
      <c r="BK416" s="137"/>
      <c r="BL416" s="85"/>
      <c r="BM416" s="85">
        <v>97</v>
      </c>
      <c r="BN416" s="340"/>
      <c r="BO416" s="340"/>
      <c r="BP416" s="340"/>
      <c r="BQ416" s="340"/>
      <c r="BR416" s="340"/>
      <c r="BS416" s="340"/>
      <c r="BT416" s="340"/>
      <c r="BU416" s="340"/>
      <c r="BV416" s="278"/>
      <c r="BW416" s="279"/>
      <c r="BX416" s="383"/>
      <c r="BY416" s="137"/>
      <c r="BZ416" s="137"/>
      <c r="CA416" s="137"/>
      <c r="CB416" s="361" t="str">
        <f t="shared" si="10"/>
        <v/>
      </c>
      <c r="CC416" s="361" t="str">
        <f t="shared" si="11"/>
        <v/>
      </c>
      <c r="CD416" s="137"/>
      <c r="CE416" s="137"/>
      <c r="CF416" s="137"/>
      <c r="CG416" s="67"/>
      <c r="CH416" s="67"/>
      <c r="CI416" s="67"/>
      <c r="CJ416" s="67"/>
      <c r="CK416" s="6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</row>
    <row r="417" spans="59:143" ht="18.75" x14ac:dyDescent="0.25">
      <c r="BG417" s="137"/>
      <c r="BH417" s="137"/>
      <c r="BI417" s="137"/>
      <c r="BJ417" s="137"/>
      <c r="BK417" s="137"/>
      <c r="BL417" s="85"/>
      <c r="BM417" s="85">
        <v>98</v>
      </c>
      <c r="BN417" s="340"/>
      <c r="BO417" s="340"/>
      <c r="BP417" s="340"/>
      <c r="BQ417" s="340"/>
      <c r="BR417" s="340"/>
      <c r="BS417" s="340"/>
      <c r="BT417" s="340"/>
      <c r="BU417" s="340"/>
      <c r="BV417" s="278"/>
      <c r="BW417" s="279"/>
      <c r="BX417" s="383"/>
      <c r="BY417" s="137"/>
      <c r="BZ417" s="137"/>
      <c r="CA417" s="137"/>
      <c r="CB417" s="361" t="str">
        <f t="shared" si="10"/>
        <v/>
      </c>
      <c r="CC417" s="361" t="str">
        <f t="shared" si="11"/>
        <v/>
      </c>
      <c r="CD417" s="137"/>
      <c r="CE417" s="137"/>
      <c r="CF417" s="137"/>
      <c r="CG417" s="67"/>
      <c r="CH417" s="67"/>
      <c r="CI417" s="67"/>
      <c r="CJ417" s="67"/>
      <c r="CK417" s="6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</row>
    <row r="418" spans="59:143" ht="18.75" x14ac:dyDescent="0.25">
      <c r="BG418" s="137"/>
      <c r="BH418" s="137"/>
      <c r="BI418" s="137"/>
      <c r="BJ418" s="137"/>
      <c r="BK418" s="137"/>
      <c r="BL418" s="85"/>
      <c r="BM418" s="85">
        <v>99</v>
      </c>
      <c r="BN418" s="340"/>
      <c r="BO418" s="340"/>
      <c r="BP418" s="340"/>
      <c r="BQ418" s="340"/>
      <c r="BR418" s="340"/>
      <c r="BS418" s="340"/>
      <c r="BT418" s="340"/>
      <c r="BU418" s="340"/>
      <c r="BV418" s="278"/>
      <c r="BW418" s="279"/>
      <c r="BX418" s="383"/>
      <c r="BY418" s="137"/>
      <c r="BZ418" s="137"/>
      <c r="CA418" s="137"/>
      <c r="CB418" s="361" t="str">
        <f t="shared" si="10"/>
        <v/>
      </c>
      <c r="CC418" s="361" t="str">
        <f t="shared" si="11"/>
        <v/>
      </c>
      <c r="CD418" s="137"/>
      <c r="CE418" s="137"/>
      <c r="CF418" s="137"/>
      <c r="CG418" s="67"/>
      <c r="CH418" s="67"/>
      <c r="CI418" s="67"/>
      <c r="CJ418" s="67"/>
      <c r="CK418" s="6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</row>
    <row r="419" spans="59:143" ht="18.75" x14ac:dyDescent="0.25">
      <c r="BG419" s="137"/>
      <c r="BH419" s="137"/>
      <c r="BI419" s="137"/>
      <c r="BJ419" s="137"/>
      <c r="BK419" s="137"/>
      <c r="BL419" s="85"/>
      <c r="BM419" s="85">
        <v>100</v>
      </c>
      <c r="BN419" s="340"/>
      <c r="BO419" s="340"/>
      <c r="BP419" s="340"/>
      <c r="BQ419" s="340"/>
      <c r="BR419" s="340"/>
      <c r="BS419" s="340"/>
      <c r="BT419" s="340"/>
      <c r="BU419" s="340"/>
      <c r="BV419" s="278"/>
      <c r="BW419" s="279"/>
      <c r="BX419" s="383"/>
      <c r="BY419" s="137"/>
      <c r="BZ419" s="137"/>
      <c r="CA419" s="137"/>
      <c r="CB419" s="361" t="str">
        <f t="shared" si="10"/>
        <v/>
      </c>
      <c r="CC419" s="361" t="str">
        <f t="shared" si="11"/>
        <v/>
      </c>
      <c r="CD419" s="137"/>
      <c r="CE419" s="137"/>
      <c r="CF419" s="137"/>
      <c r="CG419" s="67"/>
      <c r="CH419" s="67"/>
      <c r="CI419" s="67"/>
      <c r="CJ419" s="67"/>
      <c r="CK419" s="6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</row>
    <row r="420" spans="59:143" ht="18.75" x14ac:dyDescent="0.25">
      <c r="BG420" s="137"/>
      <c r="BH420" s="137"/>
      <c r="BI420" s="137"/>
      <c r="BJ420" s="137"/>
      <c r="BK420" s="137"/>
      <c r="BL420" s="85"/>
      <c r="BM420" s="85">
        <v>101</v>
      </c>
      <c r="BN420" s="340"/>
      <c r="BO420" s="340"/>
      <c r="BP420" s="340"/>
      <c r="BQ420" s="340"/>
      <c r="BR420" s="340"/>
      <c r="BS420" s="340"/>
      <c r="BT420" s="340"/>
      <c r="BU420" s="340"/>
      <c r="BV420" s="278"/>
      <c r="BW420" s="279"/>
      <c r="BX420" s="383"/>
      <c r="BY420" s="137"/>
      <c r="BZ420" s="137"/>
      <c r="CA420" s="137"/>
      <c r="CB420" s="361" t="str">
        <f t="shared" si="10"/>
        <v/>
      </c>
      <c r="CC420" s="361" t="str">
        <f t="shared" si="11"/>
        <v/>
      </c>
      <c r="CD420" s="137"/>
      <c r="CE420" s="137"/>
      <c r="CF420" s="137"/>
      <c r="CG420" s="67"/>
      <c r="CH420" s="67"/>
      <c r="CI420" s="67"/>
      <c r="CJ420" s="67"/>
      <c r="CK420" s="6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</row>
    <row r="421" spans="59:143" ht="18.75" x14ac:dyDescent="0.25">
      <c r="BG421" s="137"/>
      <c r="BH421" s="137"/>
      <c r="BI421" s="137"/>
      <c r="BJ421" s="137"/>
      <c r="BK421" s="137"/>
      <c r="BL421" s="85"/>
      <c r="BM421" s="85">
        <v>102</v>
      </c>
      <c r="BN421" s="340"/>
      <c r="BO421" s="340"/>
      <c r="BP421" s="340"/>
      <c r="BQ421" s="340"/>
      <c r="BR421" s="340"/>
      <c r="BS421" s="340"/>
      <c r="BT421" s="340"/>
      <c r="BU421" s="340"/>
      <c r="BV421" s="278"/>
      <c r="BW421" s="279"/>
      <c r="BX421" s="383"/>
      <c r="BY421" s="137"/>
      <c r="BZ421" s="137"/>
      <c r="CA421" s="137"/>
      <c r="CB421" s="361" t="str">
        <f t="shared" si="10"/>
        <v/>
      </c>
      <c r="CC421" s="361" t="str">
        <f t="shared" si="11"/>
        <v/>
      </c>
      <c r="CD421" s="137"/>
      <c r="CE421" s="137"/>
      <c r="CF421" s="137"/>
      <c r="CG421" s="67"/>
      <c r="CH421" s="67"/>
      <c r="CI421" s="67"/>
      <c r="CJ421" s="67"/>
      <c r="CK421" s="6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</row>
    <row r="422" spans="59:143" ht="18.75" x14ac:dyDescent="0.25">
      <c r="BG422" s="137"/>
      <c r="BH422" s="137"/>
      <c r="BI422" s="137"/>
      <c r="BJ422" s="137"/>
      <c r="BK422" s="137"/>
      <c r="BL422" s="85"/>
      <c r="BM422" s="85">
        <v>103</v>
      </c>
      <c r="BN422" s="340"/>
      <c r="BO422" s="340"/>
      <c r="BP422" s="340"/>
      <c r="BQ422" s="340"/>
      <c r="BR422" s="340"/>
      <c r="BS422" s="340"/>
      <c r="BT422" s="340"/>
      <c r="BU422" s="340"/>
      <c r="BV422" s="278"/>
      <c r="BW422" s="279"/>
      <c r="BX422" s="383"/>
      <c r="BY422" s="137"/>
      <c r="BZ422" s="137"/>
      <c r="CA422" s="137"/>
      <c r="CB422" s="361" t="str">
        <f t="shared" si="10"/>
        <v/>
      </c>
      <c r="CC422" s="361" t="str">
        <f t="shared" si="11"/>
        <v/>
      </c>
      <c r="CD422" s="137"/>
      <c r="CE422" s="137"/>
      <c r="CF422" s="137"/>
      <c r="CG422" s="67"/>
      <c r="CH422" s="67"/>
      <c r="CI422" s="67"/>
      <c r="CJ422" s="67"/>
      <c r="CK422" s="6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</row>
    <row r="423" spans="59:143" ht="18.75" x14ac:dyDescent="0.25">
      <c r="BG423" s="137"/>
      <c r="BH423" s="137"/>
      <c r="BI423" s="137"/>
      <c r="BJ423" s="137"/>
      <c r="BK423" s="137"/>
      <c r="BL423" s="85"/>
      <c r="BM423" s="85">
        <v>104</v>
      </c>
      <c r="BN423" s="340"/>
      <c r="BO423" s="340"/>
      <c r="BP423" s="340"/>
      <c r="BQ423" s="340"/>
      <c r="BR423" s="340"/>
      <c r="BS423" s="340"/>
      <c r="BT423" s="340"/>
      <c r="BU423" s="340"/>
      <c r="BV423" s="278"/>
      <c r="BW423" s="279"/>
      <c r="BX423" s="383"/>
      <c r="BY423" s="137"/>
      <c r="BZ423" s="137"/>
      <c r="CA423" s="137"/>
      <c r="CB423" s="361" t="str">
        <f t="shared" si="10"/>
        <v/>
      </c>
      <c r="CC423" s="361" t="str">
        <f t="shared" si="11"/>
        <v/>
      </c>
      <c r="CD423" s="137"/>
      <c r="CE423" s="137"/>
      <c r="CF423" s="137"/>
      <c r="CG423" s="67"/>
      <c r="CH423" s="67"/>
      <c r="CI423" s="67"/>
      <c r="CJ423" s="67"/>
      <c r="CK423" s="6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</row>
    <row r="424" spans="59:143" ht="18.75" x14ac:dyDescent="0.25">
      <c r="BG424" s="137"/>
      <c r="BH424" s="137"/>
      <c r="BI424" s="137"/>
      <c r="BJ424" s="137"/>
      <c r="BK424" s="137"/>
      <c r="BL424" s="85"/>
      <c r="BM424" s="85">
        <v>105</v>
      </c>
      <c r="BN424" s="340"/>
      <c r="BO424" s="340"/>
      <c r="BP424" s="340"/>
      <c r="BQ424" s="340"/>
      <c r="BR424" s="340"/>
      <c r="BS424" s="340"/>
      <c r="BT424" s="340"/>
      <c r="BU424" s="340"/>
      <c r="BV424" s="278"/>
      <c r="BW424" s="279"/>
      <c r="BX424" s="383"/>
      <c r="BY424" s="137"/>
      <c r="BZ424" s="137"/>
      <c r="CA424" s="137"/>
      <c r="CB424" s="361" t="str">
        <f t="shared" si="10"/>
        <v/>
      </c>
      <c r="CC424" s="361" t="str">
        <f t="shared" si="11"/>
        <v/>
      </c>
      <c r="CD424" s="137"/>
      <c r="CE424" s="137"/>
      <c r="CF424" s="137"/>
      <c r="CG424" s="67"/>
      <c r="CH424" s="67"/>
      <c r="CI424" s="67"/>
      <c r="CJ424" s="67"/>
      <c r="CK424" s="6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</row>
    <row r="425" spans="59:143" ht="18.75" x14ac:dyDescent="0.25">
      <c r="BG425" s="137"/>
      <c r="BH425" s="137"/>
      <c r="BI425" s="137"/>
      <c r="BJ425" s="137"/>
      <c r="BK425" s="137"/>
      <c r="BL425" s="85"/>
      <c r="BM425" s="85">
        <v>106</v>
      </c>
      <c r="BN425" s="340"/>
      <c r="BO425" s="340"/>
      <c r="BP425" s="340"/>
      <c r="BQ425" s="340"/>
      <c r="BR425" s="340"/>
      <c r="BS425" s="340"/>
      <c r="BT425" s="340"/>
      <c r="BU425" s="340"/>
      <c r="BV425" s="278"/>
      <c r="BW425" s="279"/>
      <c r="BX425" s="383"/>
      <c r="BY425" s="137"/>
      <c r="BZ425" s="137"/>
      <c r="CA425" s="137"/>
      <c r="CB425" s="361" t="str">
        <f t="shared" si="10"/>
        <v/>
      </c>
      <c r="CC425" s="361" t="str">
        <f t="shared" si="11"/>
        <v/>
      </c>
      <c r="CD425" s="137"/>
      <c r="CE425" s="137"/>
      <c r="CF425" s="137"/>
      <c r="CG425" s="67"/>
      <c r="CH425" s="67"/>
      <c r="CI425" s="67"/>
      <c r="CJ425" s="67"/>
      <c r="CK425" s="6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</row>
    <row r="426" spans="59:143" ht="18.75" x14ac:dyDescent="0.25">
      <c r="BG426" s="137"/>
      <c r="BH426" s="137"/>
      <c r="BI426" s="137"/>
      <c r="BJ426" s="137"/>
      <c r="BK426" s="137"/>
      <c r="BL426" s="85"/>
      <c r="BM426" s="85">
        <v>107</v>
      </c>
      <c r="BN426" s="340"/>
      <c r="BO426" s="340"/>
      <c r="BP426" s="340"/>
      <c r="BQ426" s="340"/>
      <c r="BR426" s="340"/>
      <c r="BS426" s="340"/>
      <c r="BT426" s="340"/>
      <c r="BU426" s="340"/>
      <c r="BV426" s="278"/>
      <c r="BW426" s="279"/>
      <c r="BX426" s="383"/>
      <c r="BY426" s="137"/>
      <c r="BZ426" s="137"/>
      <c r="CA426" s="137"/>
      <c r="CB426" s="361" t="str">
        <f t="shared" si="10"/>
        <v/>
      </c>
      <c r="CC426" s="361" t="str">
        <f t="shared" si="11"/>
        <v/>
      </c>
      <c r="CD426" s="137"/>
      <c r="CE426" s="137"/>
      <c r="CF426" s="137"/>
      <c r="CG426" s="67"/>
      <c r="CH426" s="67"/>
      <c r="CI426" s="67"/>
      <c r="CJ426" s="67"/>
      <c r="CK426" s="6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</row>
    <row r="427" spans="59:143" ht="18.75" x14ac:dyDescent="0.25">
      <c r="BG427" s="137"/>
      <c r="BH427" s="137"/>
      <c r="BI427" s="137"/>
      <c r="BJ427" s="137"/>
      <c r="BK427" s="137"/>
      <c r="BL427" s="85"/>
      <c r="BM427" s="85">
        <v>108</v>
      </c>
      <c r="BN427" s="340"/>
      <c r="BO427" s="340"/>
      <c r="BP427" s="340"/>
      <c r="BQ427" s="340"/>
      <c r="BR427" s="340"/>
      <c r="BS427" s="340"/>
      <c r="BT427" s="340"/>
      <c r="BU427" s="340"/>
      <c r="BV427" s="278"/>
      <c r="BW427" s="279"/>
      <c r="BX427" s="383"/>
      <c r="BY427" s="137"/>
      <c r="BZ427" s="137"/>
      <c r="CA427" s="137"/>
      <c r="CB427" s="361" t="str">
        <f t="shared" si="10"/>
        <v/>
      </c>
      <c r="CC427" s="361" t="str">
        <f t="shared" si="11"/>
        <v/>
      </c>
      <c r="CD427" s="137"/>
      <c r="CE427" s="137"/>
      <c r="CF427" s="137"/>
      <c r="CG427" s="67"/>
      <c r="CH427" s="67"/>
      <c r="CI427" s="67"/>
      <c r="CJ427" s="67"/>
      <c r="CK427" s="6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</row>
    <row r="428" spans="59:143" ht="18.75" x14ac:dyDescent="0.25">
      <c r="BG428" s="137"/>
      <c r="BH428" s="137"/>
      <c r="BI428" s="137"/>
      <c r="BJ428" s="137"/>
      <c r="BK428" s="137"/>
      <c r="BL428" s="85"/>
      <c r="BM428" s="85">
        <v>109</v>
      </c>
      <c r="BN428" s="340"/>
      <c r="BO428" s="340"/>
      <c r="BP428" s="340"/>
      <c r="BQ428" s="340"/>
      <c r="BR428" s="340"/>
      <c r="BS428" s="340"/>
      <c r="BT428" s="340"/>
      <c r="BU428" s="340"/>
      <c r="BV428" s="278"/>
      <c r="BW428" s="279"/>
      <c r="BX428" s="383"/>
      <c r="BY428" s="137"/>
      <c r="BZ428" s="137"/>
      <c r="CA428" s="137"/>
      <c r="CB428" s="361" t="str">
        <f t="shared" si="10"/>
        <v/>
      </c>
      <c r="CC428" s="361" t="str">
        <f t="shared" si="11"/>
        <v/>
      </c>
      <c r="CD428" s="137"/>
      <c r="CE428" s="137"/>
      <c r="CF428" s="137"/>
      <c r="CG428" s="67"/>
      <c r="CH428" s="67"/>
      <c r="CI428" s="67"/>
      <c r="CJ428" s="67"/>
      <c r="CK428" s="6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</row>
    <row r="429" spans="59:143" ht="18.75" x14ac:dyDescent="0.25">
      <c r="BG429" s="137"/>
      <c r="BH429" s="137"/>
      <c r="BI429" s="137"/>
      <c r="BJ429" s="137"/>
      <c r="BK429" s="137"/>
      <c r="BL429" s="85"/>
      <c r="BM429" s="85">
        <v>110</v>
      </c>
      <c r="BN429" s="340"/>
      <c r="BO429" s="340"/>
      <c r="BP429" s="340"/>
      <c r="BQ429" s="340"/>
      <c r="BR429" s="340"/>
      <c r="BS429" s="340"/>
      <c r="BT429" s="340"/>
      <c r="BU429" s="340"/>
      <c r="BV429" s="278"/>
      <c r="BW429" s="279"/>
      <c r="BX429" s="383"/>
      <c r="BY429" s="137"/>
      <c r="BZ429" s="137"/>
      <c r="CA429" s="137"/>
      <c r="CB429" s="361" t="str">
        <f t="shared" si="10"/>
        <v/>
      </c>
      <c r="CC429" s="361" t="str">
        <f t="shared" si="11"/>
        <v/>
      </c>
      <c r="CD429" s="137"/>
      <c r="CE429" s="137"/>
      <c r="CF429" s="137"/>
      <c r="CG429" s="67"/>
      <c r="CH429" s="67"/>
      <c r="CI429" s="67"/>
      <c r="CJ429" s="67"/>
      <c r="CK429" s="6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</row>
    <row r="430" spans="59:143" ht="18.75" x14ac:dyDescent="0.25">
      <c r="BG430" s="137"/>
      <c r="BH430" s="137"/>
      <c r="BI430" s="137"/>
      <c r="BJ430" s="137"/>
      <c r="BK430" s="137"/>
      <c r="BL430" s="85"/>
      <c r="BM430" s="85">
        <v>111</v>
      </c>
      <c r="BN430" s="340"/>
      <c r="BO430" s="340"/>
      <c r="BP430" s="340"/>
      <c r="BQ430" s="340"/>
      <c r="BR430" s="340"/>
      <c r="BS430" s="340"/>
      <c r="BT430" s="340"/>
      <c r="BU430" s="340"/>
      <c r="BV430" s="278"/>
      <c r="BW430" s="279"/>
      <c r="BX430" s="383"/>
      <c r="BY430" s="137"/>
      <c r="BZ430" s="137"/>
      <c r="CA430" s="137"/>
      <c r="CB430" s="361" t="str">
        <f t="shared" si="10"/>
        <v/>
      </c>
      <c r="CC430" s="361" t="str">
        <f t="shared" si="11"/>
        <v/>
      </c>
      <c r="CD430" s="137"/>
      <c r="CE430" s="137"/>
      <c r="CF430" s="137"/>
      <c r="CG430" s="67"/>
      <c r="CH430" s="67"/>
      <c r="CI430" s="67"/>
      <c r="CJ430" s="67"/>
      <c r="CK430" s="6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</row>
    <row r="431" spans="59:143" ht="18.75" x14ac:dyDescent="0.25">
      <c r="BG431" s="137"/>
      <c r="BH431" s="137"/>
      <c r="BI431" s="137"/>
      <c r="BJ431" s="137"/>
      <c r="BK431" s="137"/>
      <c r="BL431" s="85"/>
      <c r="BM431" s="85">
        <v>112</v>
      </c>
      <c r="BN431" s="340"/>
      <c r="BO431" s="340"/>
      <c r="BP431" s="340"/>
      <c r="BQ431" s="340"/>
      <c r="BR431" s="340"/>
      <c r="BS431" s="340"/>
      <c r="BT431" s="340"/>
      <c r="BU431" s="340"/>
      <c r="BV431" s="278"/>
      <c r="BW431" s="279"/>
      <c r="BX431" s="383"/>
      <c r="BY431" s="137"/>
      <c r="BZ431" s="137"/>
      <c r="CA431" s="137"/>
      <c r="CB431" s="361" t="str">
        <f t="shared" si="10"/>
        <v/>
      </c>
      <c r="CC431" s="361" t="str">
        <f t="shared" si="11"/>
        <v/>
      </c>
      <c r="CD431" s="137"/>
      <c r="CE431" s="137"/>
      <c r="CF431" s="137"/>
      <c r="CG431" s="67"/>
      <c r="CH431" s="67"/>
      <c r="CI431" s="67"/>
      <c r="CJ431" s="67"/>
      <c r="CK431" s="6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</row>
    <row r="432" spans="59:143" ht="18.75" x14ac:dyDescent="0.25">
      <c r="BG432" s="137"/>
      <c r="BH432" s="137"/>
      <c r="BI432" s="137"/>
      <c r="BJ432" s="137"/>
      <c r="BK432" s="137"/>
      <c r="BL432" s="85"/>
      <c r="BM432" s="85">
        <v>113</v>
      </c>
      <c r="BN432" s="340"/>
      <c r="BO432" s="340"/>
      <c r="BP432" s="340"/>
      <c r="BQ432" s="340"/>
      <c r="BR432" s="340"/>
      <c r="BS432" s="340"/>
      <c r="BT432" s="340"/>
      <c r="BU432" s="340"/>
      <c r="BV432" s="278"/>
      <c r="BW432" s="279"/>
      <c r="BX432" s="383"/>
      <c r="BY432" s="137"/>
      <c r="BZ432" s="137"/>
      <c r="CA432" s="137"/>
      <c r="CB432" s="361" t="str">
        <f t="shared" si="10"/>
        <v/>
      </c>
      <c r="CC432" s="361" t="str">
        <f t="shared" si="11"/>
        <v/>
      </c>
      <c r="CD432" s="137"/>
      <c r="CE432" s="137"/>
      <c r="CF432" s="137"/>
      <c r="CG432" s="67"/>
      <c r="CH432" s="67"/>
      <c r="CI432" s="67"/>
      <c r="CJ432" s="67"/>
      <c r="CK432" s="6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</row>
    <row r="433" spans="59:143" ht="18.75" x14ac:dyDescent="0.25">
      <c r="BG433" s="137"/>
      <c r="BH433" s="137"/>
      <c r="BI433" s="137"/>
      <c r="BJ433" s="137"/>
      <c r="BK433" s="137"/>
      <c r="BL433" s="85"/>
      <c r="BM433" s="85">
        <v>114</v>
      </c>
      <c r="BN433" s="340"/>
      <c r="BO433" s="340"/>
      <c r="BP433" s="340"/>
      <c r="BQ433" s="340"/>
      <c r="BR433" s="340"/>
      <c r="BS433" s="340"/>
      <c r="BT433" s="340"/>
      <c r="BU433" s="340"/>
      <c r="BV433" s="278"/>
      <c r="BW433" s="279"/>
      <c r="BX433" s="383"/>
      <c r="BY433" s="137"/>
      <c r="BZ433" s="137"/>
      <c r="CA433" s="137"/>
      <c r="CB433" s="361" t="str">
        <f t="shared" si="10"/>
        <v/>
      </c>
      <c r="CC433" s="361" t="str">
        <f t="shared" si="11"/>
        <v/>
      </c>
      <c r="CD433" s="137"/>
      <c r="CE433" s="137"/>
      <c r="CF433" s="137"/>
      <c r="CG433" s="67"/>
      <c r="CH433" s="67"/>
      <c r="CI433" s="67"/>
      <c r="CJ433" s="67"/>
      <c r="CK433" s="6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</row>
    <row r="434" spans="59:143" ht="18.75" x14ac:dyDescent="0.25">
      <c r="BG434" s="137"/>
      <c r="BH434" s="137"/>
      <c r="BI434" s="137"/>
      <c r="BJ434" s="137"/>
      <c r="BK434" s="137"/>
      <c r="BL434" s="85"/>
      <c r="BM434" s="85">
        <v>115</v>
      </c>
      <c r="BN434" s="340"/>
      <c r="BO434" s="340"/>
      <c r="BP434" s="340"/>
      <c r="BQ434" s="340"/>
      <c r="BR434" s="340"/>
      <c r="BS434" s="340"/>
      <c r="BT434" s="340"/>
      <c r="BU434" s="340"/>
      <c r="BV434" s="278"/>
      <c r="BW434" s="279"/>
      <c r="BX434" s="383"/>
      <c r="BY434" s="137"/>
      <c r="BZ434" s="137"/>
      <c r="CA434" s="137"/>
      <c r="CB434" s="361" t="str">
        <f t="shared" si="10"/>
        <v/>
      </c>
      <c r="CC434" s="361" t="str">
        <f t="shared" si="11"/>
        <v/>
      </c>
      <c r="CD434" s="137"/>
      <c r="CE434" s="137"/>
      <c r="CF434" s="137"/>
      <c r="CG434" s="67"/>
      <c r="CH434" s="67"/>
      <c r="CI434" s="67"/>
      <c r="CJ434" s="67"/>
      <c r="CK434" s="6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</row>
    <row r="435" spans="59:143" ht="18.75" x14ac:dyDescent="0.25">
      <c r="BG435" s="137"/>
      <c r="BH435" s="137"/>
      <c r="BI435" s="137"/>
      <c r="BJ435" s="137"/>
      <c r="BK435" s="137"/>
      <c r="BL435" s="85"/>
      <c r="BM435" s="85">
        <v>116</v>
      </c>
      <c r="BN435" s="340"/>
      <c r="BO435" s="340"/>
      <c r="BP435" s="340"/>
      <c r="BQ435" s="340"/>
      <c r="BR435" s="340"/>
      <c r="BS435" s="340"/>
      <c r="BT435" s="340"/>
      <c r="BU435" s="340"/>
      <c r="BV435" s="278"/>
      <c r="BW435" s="279"/>
      <c r="BX435" s="383"/>
      <c r="BY435" s="137"/>
      <c r="BZ435" s="137"/>
      <c r="CA435" s="137"/>
      <c r="CB435" s="361" t="str">
        <f t="shared" si="10"/>
        <v/>
      </c>
      <c r="CC435" s="361" t="str">
        <f t="shared" si="11"/>
        <v/>
      </c>
      <c r="CD435" s="137"/>
      <c r="CE435" s="137"/>
      <c r="CF435" s="137"/>
      <c r="CG435" s="67"/>
      <c r="CH435" s="67"/>
      <c r="CI435" s="67"/>
      <c r="CJ435" s="67"/>
      <c r="CK435" s="6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</row>
    <row r="436" spans="59:143" ht="18.75" x14ac:dyDescent="0.25">
      <c r="BG436" s="137"/>
      <c r="BH436" s="137"/>
      <c r="BI436" s="137"/>
      <c r="BJ436" s="137"/>
      <c r="BK436" s="137"/>
      <c r="BL436" s="85"/>
      <c r="BM436" s="85">
        <v>117</v>
      </c>
      <c r="BN436" s="340"/>
      <c r="BO436" s="340"/>
      <c r="BP436" s="340"/>
      <c r="BQ436" s="340"/>
      <c r="BR436" s="340"/>
      <c r="BS436" s="340"/>
      <c r="BT436" s="340"/>
      <c r="BU436" s="340"/>
      <c r="BV436" s="278"/>
      <c r="BW436" s="279"/>
      <c r="BX436" s="383"/>
      <c r="BY436" s="137"/>
      <c r="BZ436" s="137"/>
      <c r="CA436" s="137"/>
      <c r="CB436" s="361" t="str">
        <f t="shared" si="10"/>
        <v/>
      </c>
      <c r="CC436" s="361" t="str">
        <f t="shared" si="11"/>
        <v/>
      </c>
      <c r="CD436" s="137"/>
      <c r="CE436" s="137"/>
      <c r="CF436" s="137"/>
      <c r="CG436" s="67"/>
      <c r="CH436" s="67"/>
      <c r="CI436" s="67"/>
      <c r="CJ436" s="67"/>
      <c r="CK436" s="67"/>
      <c r="CL436" s="137"/>
      <c r="CM436" s="137"/>
      <c r="CN436" s="137"/>
      <c r="CO436" s="137"/>
      <c r="CP436" s="137"/>
      <c r="CQ436" s="137"/>
      <c r="CR436" s="137"/>
      <c r="CS436" s="137"/>
      <c r="CT436" s="137"/>
      <c r="CU436" s="137"/>
      <c r="CV436" s="137"/>
      <c r="CW436" s="137"/>
      <c r="CX436" s="13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</row>
    <row r="437" spans="59:143" ht="18.75" x14ac:dyDescent="0.25">
      <c r="BG437" s="137"/>
      <c r="BH437" s="137"/>
      <c r="BI437" s="137"/>
      <c r="BJ437" s="137"/>
      <c r="BK437" s="137"/>
      <c r="BL437" s="85"/>
      <c r="BM437" s="85">
        <v>118</v>
      </c>
      <c r="BN437" s="340"/>
      <c r="BO437" s="340"/>
      <c r="BP437" s="340"/>
      <c r="BQ437" s="340"/>
      <c r="BR437" s="340"/>
      <c r="BS437" s="340"/>
      <c r="BT437" s="340"/>
      <c r="BU437" s="340"/>
      <c r="BV437" s="278"/>
      <c r="BW437" s="279"/>
      <c r="BX437" s="383"/>
      <c r="BY437" s="137"/>
      <c r="BZ437" s="137"/>
      <c r="CA437" s="137"/>
      <c r="CB437" s="361" t="str">
        <f t="shared" si="10"/>
        <v/>
      </c>
      <c r="CC437" s="361" t="str">
        <f t="shared" si="11"/>
        <v/>
      </c>
      <c r="CD437" s="137"/>
      <c r="CE437" s="137"/>
      <c r="CF437" s="137"/>
      <c r="CG437" s="67"/>
      <c r="CH437" s="67"/>
      <c r="CI437" s="67"/>
      <c r="CJ437" s="67"/>
      <c r="CK437" s="6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</row>
    <row r="438" spans="59:143" ht="18.75" x14ac:dyDescent="0.25">
      <c r="BG438" s="137"/>
      <c r="BH438" s="137"/>
      <c r="BI438" s="137"/>
      <c r="BJ438" s="137"/>
      <c r="BK438" s="137"/>
      <c r="BL438" s="85"/>
      <c r="BM438" s="85">
        <v>119</v>
      </c>
      <c r="BN438" s="340"/>
      <c r="BO438" s="340"/>
      <c r="BP438" s="340"/>
      <c r="BQ438" s="340"/>
      <c r="BR438" s="340"/>
      <c r="BS438" s="340"/>
      <c r="BT438" s="340"/>
      <c r="BU438" s="340"/>
      <c r="BV438" s="278"/>
      <c r="BW438" s="279"/>
      <c r="BX438" s="383"/>
      <c r="BY438" s="137"/>
      <c r="BZ438" s="137"/>
      <c r="CA438" s="137"/>
      <c r="CB438" s="361" t="str">
        <f t="shared" si="10"/>
        <v/>
      </c>
      <c r="CC438" s="361" t="str">
        <f t="shared" si="11"/>
        <v/>
      </c>
      <c r="CD438" s="137"/>
      <c r="CE438" s="137"/>
      <c r="CF438" s="137"/>
      <c r="CG438" s="67"/>
      <c r="CH438" s="67"/>
      <c r="CI438" s="67"/>
      <c r="CJ438" s="67"/>
      <c r="CK438" s="6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</row>
    <row r="439" spans="59:143" ht="18.75" x14ac:dyDescent="0.25">
      <c r="BG439" s="137"/>
      <c r="BH439" s="137"/>
      <c r="BI439" s="137"/>
      <c r="BJ439" s="137"/>
      <c r="BK439" s="137"/>
      <c r="BL439" s="85"/>
      <c r="BM439" s="85">
        <v>120</v>
      </c>
      <c r="BN439" s="340"/>
      <c r="BO439" s="340"/>
      <c r="BP439" s="340"/>
      <c r="BQ439" s="340"/>
      <c r="BR439" s="340"/>
      <c r="BS439" s="340"/>
      <c r="BT439" s="340"/>
      <c r="BU439" s="340"/>
      <c r="BV439" s="278"/>
      <c r="BW439" s="279"/>
      <c r="BX439" s="383"/>
      <c r="BY439" s="137"/>
      <c r="BZ439" s="137"/>
      <c r="CA439" s="137"/>
      <c r="CB439" s="361" t="str">
        <f t="shared" si="10"/>
        <v/>
      </c>
      <c r="CC439" s="361" t="str">
        <f t="shared" si="11"/>
        <v/>
      </c>
      <c r="CD439" s="137"/>
      <c r="CE439" s="137"/>
      <c r="CF439" s="137"/>
      <c r="CG439" s="67"/>
      <c r="CH439" s="67"/>
      <c r="CI439" s="67"/>
      <c r="CJ439" s="67"/>
      <c r="CK439" s="6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</row>
    <row r="440" spans="59:143" ht="18.75" x14ac:dyDescent="0.25">
      <c r="BG440" s="137"/>
      <c r="BH440" s="137"/>
      <c r="BI440" s="137"/>
      <c r="BJ440" s="137"/>
      <c r="BK440" s="137"/>
      <c r="BL440" s="85"/>
      <c r="BM440" s="85">
        <v>121</v>
      </c>
      <c r="BN440" s="340"/>
      <c r="BO440" s="340"/>
      <c r="BP440" s="340"/>
      <c r="BQ440" s="340"/>
      <c r="BR440" s="340"/>
      <c r="BS440" s="340"/>
      <c r="BT440" s="340"/>
      <c r="BU440" s="340"/>
      <c r="BV440" s="278"/>
      <c r="BW440" s="279"/>
      <c r="BX440" s="383"/>
      <c r="BY440" s="137"/>
      <c r="BZ440" s="137"/>
      <c r="CA440" s="137"/>
      <c r="CB440" s="361" t="str">
        <f t="shared" si="10"/>
        <v/>
      </c>
      <c r="CC440" s="361" t="str">
        <f t="shared" si="11"/>
        <v/>
      </c>
      <c r="CD440" s="137"/>
      <c r="CE440" s="137"/>
      <c r="CF440" s="137"/>
      <c r="CG440" s="67"/>
      <c r="CH440" s="67"/>
      <c r="CI440" s="67"/>
      <c r="CJ440" s="67"/>
      <c r="CK440" s="6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</row>
    <row r="441" spans="59:143" ht="18.75" x14ac:dyDescent="0.25">
      <c r="BG441" s="137"/>
      <c r="BH441" s="137"/>
      <c r="BI441" s="137"/>
      <c r="BJ441" s="137"/>
      <c r="BK441" s="137"/>
      <c r="BL441" s="85"/>
      <c r="BM441" s="85">
        <v>122</v>
      </c>
      <c r="BN441" s="340"/>
      <c r="BO441" s="340"/>
      <c r="BP441" s="340"/>
      <c r="BQ441" s="340"/>
      <c r="BR441" s="340"/>
      <c r="BS441" s="340"/>
      <c r="BT441" s="340"/>
      <c r="BU441" s="340"/>
      <c r="BV441" s="278"/>
      <c r="BW441" s="279"/>
      <c r="BX441" s="383"/>
      <c r="BY441" s="137"/>
      <c r="BZ441" s="137"/>
      <c r="CA441" s="137"/>
      <c r="CB441" s="361" t="str">
        <f t="shared" si="10"/>
        <v/>
      </c>
      <c r="CC441" s="361" t="str">
        <f t="shared" si="11"/>
        <v/>
      </c>
      <c r="CD441" s="137"/>
      <c r="CE441" s="137"/>
      <c r="CF441" s="137"/>
      <c r="CG441" s="67"/>
      <c r="CH441" s="67"/>
      <c r="CI441" s="67"/>
      <c r="CJ441" s="67"/>
      <c r="CK441" s="6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</row>
    <row r="442" spans="59:143" ht="18.75" x14ac:dyDescent="0.25">
      <c r="BG442" s="137"/>
      <c r="BH442" s="137"/>
      <c r="BI442" s="137"/>
      <c r="BJ442" s="137"/>
      <c r="BK442" s="137"/>
      <c r="BL442" s="85"/>
      <c r="BM442" s="85">
        <v>123</v>
      </c>
      <c r="BN442" s="340"/>
      <c r="BO442" s="340"/>
      <c r="BP442" s="340"/>
      <c r="BQ442" s="340"/>
      <c r="BR442" s="340"/>
      <c r="BS442" s="340"/>
      <c r="BT442" s="340"/>
      <c r="BU442" s="340"/>
      <c r="BV442" s="278"/>
      <c r="BW442" s="279"/>
      <c r="BX442" s="383"/>
      <c r="BY442" s="137"/>
      <c r="BZ442" s="137"/>
      <c r="CA442" s="137"/>
      <c r="CB442" s="361" t="str">
        <f t="shared" si="10"/>
        <v/>
      </c>
      <c r="CC442" s="361" t="str">
        <f t="shared" si="11"/>
        <v/>
      </c>
      <c r="CD442" s="137"/>
      <c r="CE442" s="137"/>
      <c r="CF442" s="137"/>
      <c r="CG442" s="67"/>
      <c r="CH442" s="67"/>
      <c r="CI442" s="67"/>
      <c r="CJ442" s="67"/>
      <c r="CK442" s="6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</row>
    <row r="443" spans="59:143" ht="18.75" x14ac:dyDescent="0.25">
      <c r="BG443" s="137"/>
      <c r="BH443" s="137"/>
      <c r="BI443" s="137"/>
      <c r="BJ443" s="137"/>
      <c r="BK443" s="137"/>
      <c r="BL443" s="85"/>
      <c r="BM443" s="85">
        <v>124</v>
      </c>
      <c r="BN443" s="340"/>
      <c r="BO443" s="340"/>
      <c r="BP443" s="340"/>
      <c r="BQ443" s="340"/>
      <c r="BR443" s="340"/>
      <c r="BS443" s="340"/>
      <c r="BT443" s="340"/>
      <c r="BU443" s="340"/>
      <c r="BV443" s="278"/>
      <c r="BW443" s="279"/>
      <c r="BX443" s="383"/>
      <c r="BY443" s="137"/>
      <c r="BZ443" s="137"/>
      <c r="CA443" s="137"/>
      <c r="CB443" s="361" t="str">
        <f t="shared" si="10"/>
        <v/>
      </c>
      <c r="CC443" s="361" t="str">
        <f t="shared" si="11"/>
        <v/>
      </c>
      <c r="CD443" s="137"/>
      <c r="CE443" s="137"/>
      <c r="CF443" s="137"/>
      <c r="CG443" s="67"/>
      <c r="CH443" s="67"/>
      <c r="CI443" s="67"/>
      <c r="CJ443" s="67"/>
      <c r="CK443" s="6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  <c r="EH443" s="137"/>
      <c r="EI443" s="137"/>
      <c r="EJ443" s="137"/>
      <c r="EK443" s="137"/>
      <c r="EL443" s="137"/>
      <c r="EM443" s="137"/>
    </row>
    <row r="444" spans="59:143" ht="18.75" x14ac:dyDescent="0.25">
      <c r="BG444" s="137"/>
      <c r="BH444" s="137"/>
      <c r="BI444" s="137"/>
      <c r="BJ444" s="137"/>
      <c r="BK444" s="137"/>
      <c r="BL444" s="85"/>
      <c r="BM444" s="85">
        <v>125</v>
      </c>
      <c r="BN444" s="340"/>
      <c r="BO444" s="340"/>
      <c r="BP444" s="340"/>
      <c r="BQ444" s="340"/>
      <c r="BR444" s="340"/>
      <c r="BS444" s="340"/>
      <c r="BT444" s="340"/>
      <c r="BU444" s="340"/>
      <c r="BV444" s="278"/>
      <c r="BW444" s="279"/>
      <c r="BX444" s="383"/>
      <c r="BY444" s="137"/>
      <c r="BZ444" s="137"/>
      <c r="CA444" s="137"/>
      <c r="CB444" s="361" t="str">
        <f t="shared" si="10"/>
        <v/>
      </c>
      <c r="CC444" s="361" t="str">
        <f t="shared" si="11"/>
        <v/>
      </c>
      <c r="CD444" s="137"/>
      <c r="CE444" s="137"/>
      <c r="CF444" s="137"/>
      <c r="CG444" s="67"/>
      <c r="CH444" s="67"/>
      <c r="CI444" s="67"/>
      <c r="CJ444" s="67"/>
      <c r="CK444" s="6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  <c r="EH444" s="137"/>
      <c r="EI444" s="137"/>
      <c r="EJ444" s="137"/>
      <c r="EK444" s="137"/>
      <c r="EL444" s="137"/>
      <c r="EM444" s="137"/>
    </row>
    <row r="445" spans="59:143" ht="18.75" x14ac:dyDescent="0.25">
      <c r="BG445" s="137"/>
      <c r="BH445" s="137"/>
      <c r="BI445" s="137"/>
      <c r="BJ445" s="137"/>
      <c r="BK445" s="137"/>
      <c r="BL445" s="85"/>
      <c r="BM445" s="85">
        <v>126</v>
      </c>
      <c r="BN445" s="340"/>
      <c r="BO445" s="340"/>
      <c r="BP445" s="340"/>
      <c r="BQ445" s="340"/>
      <c r="BR445" s="340"/>
      <c r="BS445" s="340"/>
      <c r="BT445" s="340"/>
      <c r="BU445" s="340"/>
      <c r="BV445" s="278"/>
      <c r="BW445" s="279"/>
      <c r="BX445" s="383"/>
      <c r="BY445" s="137"/>
      <c r="BZ445" s="137"/>
      <c r="CA445" s="137"/>
      <c r="CB445" s="361" t="str">
        <f t="shared" si="10"/>
        <v/>
      </c>
      <c r="CC445" s="361" t="str">
        <f t="shared" si="11"/>
        <v/>
      </c>
      <c r="CD445" s="137"/>
      <c r="CE445" s="137"/>
      <c r="CF445" s="137"/>
      <c r="CG445" s="67"/>
      <c r="CH445" s="67"/>
      <c r="CI445" s="67"/>
      <c r="CJ445" s="67"/>
      <c r="CK445" s="6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  <c r="EH445" s="137"/>
      <c r="EI445" s="137"/>
      <c r="EJ445" s="137"/>
      <c r="EK445" s="137"/>
      <c r="EL445" s="137"/>
      <c r="EM445" s="137"/>
    </row>
    <row r="446" spans="59:143" ht="18.75" x14ac:dyDescent="0.25">
      <c r="BG446" s="137"/>
      <c r="BH446" s="137"/>
      <c r="BI446" s="137"/>
      <c r="BJ446" s="137"/>
      <c r="BK446" s="137"/>
      <c r="BL446" s="85"/>
      <c r="BM446" s="85">
        <v>127</v>
      </c>
      <c r="BN446" s="340"/>
      <c r="BO446" s="340"/>
      <c r="BP446" s="340"/>
      <c r="BQ446" s="340"/>
      <c r="BR446" s="340"/>
      <c r="BS446" s="340"/>
      <c r="BT446" s="340"/>
      <c r="BU446" s="340"/>
      <c r="BV446" s="278"/>
      <c r="BW446" s="279"/>
      <c r="BX446" s="383"/>
      <c r="BY446" s="137"/>
      <c r="BZ446" s="137"/>
      <c r="CA446" s="137"/>
      <c r="CB446" s="361" t="str">
        <f t="shared" si="10"/>
        <v/>
      </c>
      <c r="CC446" s="361" t="str">
        <f t="shared" si="11"/>
        <v/>
      </c>
      <c r="CD446" s="137"/>
      <c r="CE446" s="137"/>
      <c r="CF446" s="137"/>
      <c r="CG446" s="67"/>
      <c r="CH446" s="67"/>
      <c r="CI446" s="67"/>
      <c r="CJ446" s="67"/>
      <c r="CK446" s="6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  <c r="DE446" s="137"/>
      <c r="DF446" s="137"/>
      <c r="DG446" s="137"/>
      <c r="DH446" s="137"/>
      <c r="DI446" s="137"/>
      <c r="DJ446" s="137"/>
      <c r="DK446" s="137"/>
      <c r="DL446" s="137"/>
      <c r="DM446" s="137"/>
      <c r="DN446" s="137"/>
      <c r="DO446" s="137"/>
      <c r="DP446" s="137"/>
      <c r="DQ446" s="137"/>
      <c r="DR446" s="137"/>
      <c r="DS446" s="137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137"/>
      <c r="ED446" s="137"/>
      <c r="EE446" s="137"/>
      <c r="EF446" s="137"/>
      <c r="EG446" s="137"/>
      <c r="EH446" s="137"/>
      <c r="EI446" s="137"/>
      <c r="EJ446" s="137"/>
      <c r="EK446" s="137"/>
      <c r="EL446" s="137"/>
      <c r="EM446" s="137"/>
    </row>
    <row r="447" spans="59:143" ht="18.75" x14ac:dyDescent="0.25">
      <c r="BG447" s="137"/>
      <c r="BH447" s="137"/>
      <c r="BI447" s="137"/>
      <c r="BJ447" s="137"/>
      <c r="BK447" s="137"/>
      <c r="BL447" s="85"/>
      <c r="BM447" s="85">
        <v>128</v>
      </c>
      <c r="BN447" s="340"/>
      <c r="BO447" s="340"/>
      <c r="BP447" s="340"/>
      <c r="BQ447" s="340"/>
      <c r="BR447" s="340"/>
      <c r="BS447" s="340"/>
      <c r="BT447" s="340"/>
      <c r="BU447" s="340"/>
      <c r="BV447" s="278"/>
      <c r="BW447" s="279"/>
      <c r="BX447" s="383"/>
      <c r="BY447" s="137"/>
      <c r="BZ447" s="137"/>
      <c r="CA447" s="137"/>
      <c r="CB447" s="361" t="str">
        <f t="shared" si="10"/>
        <v/>
      </c>
      <c r="CC447" s="361" t="str">
        <f t="shared" si="11"/>
        <v/>
      </c>
      <c r="CD447" s="137"/>
      <c r="CE447" s="137"/>
      <c r="CF447" s="137"/>
      <c r="CG447" s="67"/>
      <c r="CH447" s="67"/>
      <c r="CI447" s="67"/>
      <c r="CJ447" s="67"/>
      <c r="CK447" s="6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  <c r="EH447" s="137"/>
      <c r="EI447" s="137"/>
      <c r="EJ447" s="137"/>
      <c r="EK447" s="137"/>
      <c r="EL447" s="137"/>
      <c r="EM447" s="137"/>
    </row>
    <row r="448" spans="59:143" ht="18.75" x14ac:dyDescent="0.25">
      <c r="BG448" s="137"/>
      <c r="BH448" s="137"/>
      <c r="BI448" s="137"/>
      <c r="BJ448" s="137"/>
      <c r="BK448" s="137"/>
      <c r="BL448" s="85"/>
      <c r="BM448" s="85">
        <v>129</v>
      </c>
      <c r="BN448" s="340"/>
      <c r="BO448" s="340"/>
      <c r="BP448" s="340"/>
      <c r="BQ448" s="340"/>
      <c r="BR448" s="340"/>
      <c r="BS448" s="340"/>
      <c r="BT448" s="340"/>
      <c r="BU448" s="340"/>
      <c r="BV448" s="278"/>
      <c r="BW448" s="279"/>
      <c r="BX448" s="383"/>
      <c r="BY448" s="137"/>
      <c r="BZ448" s="137"/>
      <c r="CA448" s="137"/>
      <c r="CB448" s="361" t="str">
        <f t="shared" si="10"/>
        <v/>
      </c>
      <c r="CC448" s="361" t="str">
        <f t="shared" si="11"/>
        <v/>
      </c>
      <c r="CD448" s="137"/>
      <c r="CE448" s="137"/>
      <c r="CF448" s="137"/>
      <c r="CG448" s="67"/>
      <c r="CH448" s="67"/>
      <c r="CI448" s="67"/>
      <c r="CJ448" s="67"/>
      <c r="CK448" s="67"/>
      <c r="CL448" s="137"/>
      <c r="CM448" s="137"/>
      <c r="CN448" s="137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37"/>
      <c r="CY448" s="137"/>
      <c r="CZ448" s="137"/>
      <c r="DA448" s="137"/>
      <c r="DB448" s="137"/>
      <c r="DC448" s="137"/>
      <c r="DD448" s="137"/>
      <c r="DE448" s="137"/>
      <c r="DF448" s="137"/>
      <c r="DG448" s="137"/>
      <c r="DH448" s="137"/>
      <c r="DI448" s="137"/>
      <c r="DJ448" s="137"/>
      <c r="DK448" s="137"/>
      <c r="DL448" s="137"/>
      <c r="DM448" s="137"/>
      <c r="DN448" s="137"/>
      <c r="DO448" s="137"/>
      <c r="DP448" s="137"/>
      <c r="DQ448" s="137"/>
      <c r="DR448" s="137"/>
      <c r="DS448" s="137"/>
      <c r="DT448" s="137"/>
      <c r="DU448" s="137"/>
      <c r="DV448" s="137"/>
      <c r="DW448" s="137"/>
      <c r="DX448" s="137"/>
      <c r="DY448" s="137"/>
      <c r="DZ448" s="137"/>
      <c r="EA448" s="137"/>
      <c r="EB448" s="137"/>
      <c r="EC448" s="137"/>
      <c r="ED448" s="137"/>
      <c r="EE448" s="137"/>
      <c r="EF448" s="137"/>
      <c r="EG448" s="137"/>
      <c r="EH448" s="137"/>
      <c r="EI448" s="137"/>
      <c r="EJ448" s="137"/>
      <c r="EK448" s="137"/>
      <c r="EL448" s="137"/>
      <c r="EM448" s="137"/>
    </row>
    <row r="449" spans="59:143" ht="18.75" x14ac:dyDescent="0.25">
      <c r="BG449" s="137"/>
      <c r="BH449" s="137"/>
      <c r="BI449" s="137"/>
      <c r="BJ449" s="137"/>
      <c r="BK449" s="137"/>
      <c r="BL449" s="85"/>
      <c r="BM449" s="85">
        <v>130</v>
      </c>
      <c r="BN449" s="340"/>
      <c r="BO449" s="340"/>
      <c r="BP449" s="340"/>
      <c r="BQ449" s="340"/>
      <c r="BR449" s="340"/>
      <c r="BS449" s="340"/>
      <c r="BT449" s="340"/>
      <c r="BU449" s="340"/>
      <c r="BV449" s="278"/>
      <c r="BW449" s="279"/>
      <c r="BX449" s="383"/>
      <c r="BY449" s="137"/>
      <c r="BZ449" s="137"/>
      <c r="CA449" s="137"/>
      <c r="CB449" s="361" t="str">
        <f t="shared" si="10"/>
        <v/>
      </c>
      <c r="CC449" s="361" t="str">
        <f t="shared" si="11"/>
        <v/>
      </c>
      <c r="CD449" s="137"/>
      <c r="CE449" s="137"/>
      <c r="CF449" s="137"/>
      <c r="CG449" s="67"/>
      <c r="CH449" s="67"/>
      <c r="CI449" s="67"/>
      <c r="CJ449" s="67"/>
      <c r="CK449" s="67"/>
      <c r="CL449" s="137"/>
      <c r="CM449" s="137"/>
      <c r="CN449" s="137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37"/>
      <c r="CY449" s="137"/>
      <c r="CZ449" s="137"/>
      <c r="DA449" s="137"/>
      <c r="DB449" s="137"/>
      <c r="DC449" s="137"/>
      <c r="DD449" s="137"/>
      <c r="DE449" s="137"/>
      <c r="DF449" s="137"/>
      <c r="DG449" s="137"/>
      <c r="DH449" s="137"/>
      <c r="DI449" s="137"/>
      <c r="DJ449" s="137"/>
      <c r="DK449" s="137"/>
      <c r="DL449" s="137"/>
      <c r="DM449" s="137"/>
      <c r="DN449" s="137"/>
      <c r="DO449" s="137"/>
      <c r="DP449" s="137"/>
      <c r="DQ449" s="137"/>
      <c r="DR449" s="137"/>
      <c r="DS449" s="137"/>
      <c r="DT449" s="137"/>
      <c r="DU449" s="137"/>
      <c r="DV449" s="137"/>
      <c r="DW449" s="137"/>
      <c r="DX449" s="137"/>
      <c r="DY449" s="137"/>
      <c r="DZ449" s="137"/>
      <c r="EA449" s="137"/>
      <c r="EB449" s="137"/>
      <c r="EC449" s="137"/>
      <c r="ED449" s="137"/>
      <c r="EE449" s="137"/>
      <c r="EF449" s="137"/>
      <c r="EG449" s="137"/>
      <c r="EH449" s="137"/>
      <c r="EI449" s="137"/>
      <c r="EJ449" s="137"/>
      <c r="EK449" s="137"/>
      <c r="EL449" s="137"/>
      <c r="EM449" s="137"/>
    </row>
    <row r="450" spans="59:143" ht="18.75" x14ac:dyDescent="0.25">
      <c r="BG450" s="137"/>
      <c r="BH450" s="137"/>
      <c r="BI450" s="137"/>
      <c r="BJ450" s="137"/>
      <c r="BK450" s="137"/>
      <c r="BL450" s="85"/>
      <c r="BM450" s="85">
        <v>131</v>
      </c>
      <c r="BN450" s="340"/>
      <c r="BO450" s="340"/>
      <c r="BP450" s="340"/>
      <c r="BQ450" s="340"/>
      <c r="BR450" s="340"/>
      <c r="BS450" s="340"/>
      <c r="BT450" s="340"/>
      <c r="BU450" s="340"/>
      <c r="BV450" s="278"/>
      <c r="BW450" s="279"/>
      <c r="BX450" s="383"/>
      <c r="BY450" s="137"/>
      <c r="BZ450" s="137"/>
      <c r="CA450" s="137"/>
      <c r="CB450" s="361" t="str">
        <f t="shared" ref="CB450:CB485" si="12">IF(BW450="","",BW450)</f>
        <v/>
      </c>
      <c r="CC450" s="361" t="str">
        <f t="shared" ref="CC450:CC485" si="13">IF(BV450="","",BV450)</f>
        <v/>
      </c>
      <c r="CD450" s="137"/>
      <c r="CE450" s="137"/>
      <c r="CF450" s="137"/>
      <c r="CG450" s="67"/>
      <c r="CH450" s="67"/>
      <c r="CI450" s="67"/>
      <c r="CJ450" s="67"/>
      <c r="CK450" s="6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  <c r="DE450" s="137"/>
      <c r="DF450" s="137"/>
      <c r="DG450" s="137"/>
      <c r="DH450" s="137"/>
      <c r="DI450" s="137"/>
      <c r="DJ450" s="137"/>
      <c r="DK450" s="137"/>
      <c r="DL450" s="137"/>
      <c r="DM450" s="137"/>
      <c r="DN450" s="137"/>
      <c r="DO450" s="137"/>
      <c r="DP450" s="137"/>
      <c r="DQ450" s="137"/>
      <c r="DR450" s="137"/>
      <c r="DS450" s="137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137"/>
      <c r="ED450" s="137"/>
      <c r="EE450" s="137"/>
      <c r="EF450" s="137"/>
      <c r="EG450" s="137"/>
      <c r="EH450" s="137"/>
      <c r="EI450" s="137"/>
      <c r="EJ450" s="137"/>
      <c r="EK450" s="137"/>
      <c r="EL450" s="137"/>
      <c r="EM450" s="137"/>
    </row>
    <row r="451" spans="59:143" ht="18.75" x14ac:dyDescent="0.25">
      <c r="BG451" s="137"/>
      <c r="BH451" s="137"/>
      <c r="BI451" s="137"/>
      <c r="BJ451" s="137"/>
      <c r="BK451" s="137"/>
      <c r="BL451" s="85"/>
      <c r="BM451" s="85">
        <v>132</v>
      </c>
      <c r="BN451" s="340"/>
      <c r="BO451" s="340"/>
      <c r="BP451" s="340"/>
      <c r="BQ451" s="340"/>
      <c r="BR451" s="340"/>
      <c r="BS451" s="340"/>
      <c r="BT451" s="340"/>
      <c r="BU451" s="340"/>
      <c r="BV451" s="278"/>
      <c r="BW451" s="279"/>
      <c r="BX451" s="383"/>
      <c r="BY451" s="137"/>
      <c r="BZ451" s="137"/>
      <c r="CA451" s="137"/>
      <c r="CB451" s="361" t="str">
        <f t="shared" si="12"/>
        <v/>
      </c>
      <c r="CC451" s="361" t="str">
        <f t="shared" si="13"/>
        <v/>
      </c>
      <c r="CD451" s="137"/>
      <c r="CE451" s="137"/>
      <c r="CF451" s="137"/>
      <c r="CG451" s="67"/>
      <c r="CH451" s="67"/>
      <c r="CI451" s="67"/>
      <c r="CJ451" s="67"/>
      <c r="CK451" s="6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  <c r="EH451" s="137"/>
      <c r="EI451" s="137"/>
      <c r="EJ451" s="137"/>
      <c r="EK451" s="137"/>
      <c r="EL451" s="137"/>
      <c r="EM451" s="137"/>
    </row>
    <row r="452" spans="59:143" ht="18.75" x14ac:dyDescent="0.25">
      <c r="BG452" s="137"/>
      <c r="BH452" s="137"/>
      <c r="BI452" s="137"/>
      <c r="BJ452" s="137"/>
      <c r="BK452" s="137"/>
      <c r="BL452" s="85"/>
      <c r="BM452" s="85">
        <v>133</v>
      </c>
      <c r="BN452" s="340"/>
      <c r="BO452" s="340"/>
      <c r="BP452" s="340"/>
      <c r="BQ452" s="340"/>
      <c r="BR452" s="340"/>
      <c r="BS452" s="340"/>
      <c r="BT452" s="340"/>
      <c r="BU452" s="340"/>
      <c r="BV452" s="278"/>
      <c r="BW452" s="279"/>
      <c r="BX452" s="383"/>
      <c r="BY452" s="137"/>
      <c r="BZ452" s="137"/>
      <c r="CA452" s="137"/>
      <c r="CB452" s="361" t="str">
        <f t="shared" si="12"/>
        <v/>
      </c>
      <c r="CC452" s="361" t="str">
        <f t="shared" si="13"/>
        <v/>
      </c>
      <c r="CD452" s="137"/>
      <c r="CE452" s="137"/>
      <c r="CF452" s="137"/>
      <c r="CG452" s="67"/>
      <c r="CH452" s="67"/>
      <c r="CI452" s="67"/>
      <c r="CJ452" s="67"/>
      <c r="CK452" s="6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  <c r="EH452" s="137"/>
      <c r="EI452" s="137"/>
      <c r="EJ452" s="137"/>
      <c r="EK452" s="137"/>
      <c r="EL452" s="137"/>
      <c r="EM452" s="137"/>
    </row>
    <row r="453" spans="59:143" ht="18.75" x14ac:dyDescent="0.25">
      <c r="BG453" s="137"/>
      <c r="BH453" s="137"/>
      <c r="BI453" s="137"/>
      <c r="BJ453" s="137"/>
      <c r="BK453" s="137"/>
      <c r="BL453" s="85"/>
      <c r="BM453" s="85">
        <v>134</v>
      </c>
      <c r="BN453" s="340"/>
      <c r="BO453" s="340"/>
      <c r="BP453" s="340"/>
      <c r="BQ453" s="340"/>
      <c r="BR453" s="340"/>
      <c r="BS453" s="340"/>
      <c r="BT453" s="340"/>
      <c r="BU453" s="340"/>
      <c r="BV453" s="278"/>
      <c r="BW453" s="279"/>
      <c r="BX453" s="383"/>
      <c r="BY453" s="137"/>
      <c r="BZ453" s="137"/>
      <c r="CA453" s="137"/>
      <c r="CB453" s="361" t="str">
        <f t="shared" si="12"/>
        <v/>
      </c>
      <c r="CC453" s="361" t="str">
        <f t="shared" si="13"/>
        <v/>
      </c>
      <c r="CD453" s="137"/>
      <c r="CE453" s="137"/>
      <c r="CF453" s="137"/>
      <c r="CG453" s="67"/>
      <c r="CH453" s="67"/>
      <c r="CI453" s="67"/>
      <c r="CJ453" s="67"/>
      <c r="CK453" s="6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  <c r="EH453" s="137"/>
      <c r="EI453" s="137"/>
      <c r="EJ453" s="137"/>
      <c r="EK453" s="137"/>
      <c r="EL453" s="137"/>
      <c r="EM453" s="137"/>
    </row>
    <row r="454" spans="59:143" ht="18.75" x14ac:dyDescent="0.25">
      <c r="BG454" s="137"/>
      <c r="BH454" s="137"/>
      <c r="BI454" s="137"/>
      <c r="BJ454" s="137"/>
      <c r="BK454" s="137"/>
      <c r="BL454" s="85"/>
      <c r="BM454" s="85">
        <v>135</v>
      </c>
      <c r="BN454" s="340"/>
      <c r="BO454" s="340"/>
      <c r="BP454" s="340"/>
      <c r="BQ454" s="340"/>
      <c r="BR454" s="340"/>
      <c r="BS454" s="340"/>
      <c r="BT454" s="340"/>
      <c r="BU454" s="340"/>
      <c r="BV454" s="278"/>
      <c r="BW454" s="279"/>
      <c r="BX454" s="383"/>
      <c r="BY454" s="137"/>
      <c r="BZ454" s="137"/>
      <c r="CA454" s="137"/>
      <c r="CB454" s="361" t="str">
        <f t="shared" si="12"/>
        <v/>
      </c>
      <c r="CC454" s="361" t="str">
        <f t="shared" si="13"/>
        <v/>
      </c>
      <c r="CD454" s="137"/>
      <c r="CE454" s="137"/>
      <c r="CF454" s="137"/>
      <c r="CG454" s="67"/>
      <c r="CH454" s="67"/>
      <c r="CI454" s="67"/>
      <c r="CJ454" s="67"/>
      <c r="CK454" s="6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</row>
    <row r="455" spans="59:143" ht="18.75" x14ac:dyDescent="0.25">
      <c r="BG455" s="137"/>
      <c r="BH455" s="137"/>
      <c r="BI455" s="137"/>
      <c r="BJ455" s="137"/>
      <c r="BK455" s="137"/>
      <c r="BL455" s="85"/>
      <c r="BM455" s="85">
        <v>136</v>
      </c>
      <c r="BN455" s="340"/>
      <c r="BO455" s="340"/>
      <c r="BP455" s="340"/>
      <c r="BQ455" s="340"/>
      <c r="BR455" s="340"/>
      <c r="BS455" s="340"/>
      <c r="BT455" s="340"/>
      <c r="BU455" s="340"/>
      <c r="BV455" s="278"/>
      <c r="BW455" s="279"/>
      <c r="BX455" s="383"/>
      <c r="BY455" s="137"/>
      <c r="BZ455" s="137"/>
      <c r="CA455" s="137"/>
      <c r="CB455" s="361" t="str">
        <f t="shared" si="12"/>
        <v/>
      </c>
      <c r="CC455" s="361" t="str">
        <f t="shared" si="13"/>
        <v/>
      </c>
      <c r="CD455" s="137"/>
      <c r="CE455" s="137"/>
      <c r="CF455" s="137"/>
      <c r="CG455" s="67"/>
      <c r="CH455" s="67"/>
      <c r="CI455" s="67"/>
      <c r="CJ455" s="67"/>
      <c r="CK455" s="6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</row>
    <row r="456" spans="59:143" ht="18.75" x14ac:dyDescent="0.25">
      <c r="BG456" s="137"/>
      <c r="BH456" s="137"/>
      <c r="BI456" s="137"/>
      <c r="BJ456" s="137"/>
      <c r="BK456" s="137"/>
      <c r="BL456" s="85"/>
      <c r="BM456" s="85">
        <v>137</v>
      </c>
      <c r="BN456" s="340"/>
      <c r="BO456" s="340"/>
      <c r="BP456" s="340"/>
      <c r="BQ456" s="340"/>
      <c r="BR456" s="340"/>
      <c r="BS456" s="340"/>
      <c r="BT456" s="340"/>
      <c r="BU456" s="340"/>
      <c r="BV456" s="278"/>
      <c r="BW456" s="279"/>
      <c r="BX456" s="383"/>
      <c r="BY456" s="137"/>
      <c r="BZ456" s="137"/>
      <c r="CA456" s="137"/>
      <c r="CB456" s="361" t="str">
        <f t="shared" si="12"/>
        <v/>
      </c>
      <c r="CC456" s="361" t="str">
        <f t="shared" si="13"/>
        <v/>
      </c>
      <c r="CD456" s="137"/>
      <c r="CE456" s="137"/>
      <c r="CF456" s="137"/>
      <c r="CG456" s="67"/>
      <c r="CH456" s="67"/>
      <c r="CI456" s="67"/>
      <c r="CJ456" s="67"/>
      <c r="CK456" s="6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  <c r="EH456" s="137"/>
      <c r="EI456" s="137"/>
      <c r="EJ456" s="137"/>
      <c r="EK456" s="137"/>
      <c r="EL456" s="137"/>
      <c r="EM456" s="137"/>
    </row>
    <row r="457" spans="59:143" ht="18.75" x14ac:dyDescent="0.25">
      <c r="BG457" s="137"/>
      <c r="BH457" s="137"/>
      <c r="BI457" s="137"/>
      <c r="BJ457" s="137"/>
      <c r="BK457" s="137"/>
      <c r="BL457" s="85"/>
      <c r="BM457" s="85">
        <v>138</v>
      </c>
      <c r="BN457" s="340"/>
      <c r="BO457" s="340"/>
      <c r="BP457" s="340"/>
      <c r="BQ457" s="340"/>
      <c r="BR457" s="340"/>
      <c r="BS457" s="340"/>
      <c r="BT457" s="340"/>
      <c r="BU457" s="340"/>
      <c r="BV457" s="278"/>
      <c r="BW457" s="279"/>
      <c r="BX457" s="383"/>
      <c r="BY457" s="137"/>
      <c r="BZ457" s="137"/>
      <c r="CA457" s="137"/>
      <c r="CB457" s="361" t="str">
        <f t="shared" si="12"/>
        <v/>
      </c>
      <c r="CC457" s="361" t="str">
        <f t="shared" si="13"/>
        <v/>
      </c>
      <c r="CD457" s="137"/>
      <c r="CE457" s="137"/>
      <c r="CF457" s="137"/>
      <c r="CG457" s="67"/>
      <c r="CH457" s="67"/>
      <c r="CI457" s="67"/>
      <c r="CJ457" s="67"/>
      <c r="CK457" s="6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  <c r="EH457" s="137"/>
      <c r="EI457" s="137"/>
      <c r="EJ457" s="137"/>
      <c r="EK457" s="137"/>
      <c r="EL457" s="137"/>
      <c r="EM457" s="137"/>
    </row>
    <row r="458" spans="59:143" ht="18.75" x14ac:dyDescent="0.25">
      <c r="BG458" s="137"/>
      <c r="BH458" s="137"/>
      <c r="BI458" s="137"/>
      <c r="BJ458" s="137"/>
      <c r="BK458" s="137"/>
      <c r="BL458" s="85"/>
      <c r="BM458" s="85">
        <v>139</v>
      </c>
      <c r="BN458" s="340"/>
      <c r="BO458" s="340"/>
      <c r="BP458" s="340"/>
      <c r="BQ458" s="340"/>
      <c r="BR458" s="340"/>
      <c r="BS458" s="340"/>
      <c r="BT458" s="340"/>
      <c r="BU458" s="340"/>
      <c r="BV458" s="278"/>
      <c r="BW458" s="279"/>
      <c r="BX458" s="383"/>
      <c r="BY458" s="137"/>
      <c r="BZ458" s="137"/>
      <c r="CA458" s="137"/>
      <c r="CB458" s="361" t="str">
        <f t="shared" si="12"/>
        <v/>
      </c>
      <c r="CC458" s="361" t="str">
        <f t="shared" si="13"/>
        <v/>
      </c>
      <c r="CD458" s="137"/>
      <c r="CE458" s="137"/>
      <c r="CF458" s="137"/>
      <c r="CG458" s="67"/>
      <c r="CH458" s="67"/>
      <c r="CI458" s="67"/>
      <c r="CJ458" s="67"/>
      <c r="CK458" s="6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  <c r="DE458" s="137"/>
      <c r="DF458" s="137"/>
      <c r="DG458" s="137"/>
      <c r="DH458" s="137"/>
      <c r="DI458" s="137"/>
      <c r="DJ458" s="137"/>
      <c r="DK458" s="137"/>
      <c r="DL458" s="137"/>
      <c r="DM458" s="137"/>
      <c r="DN458" s="137"/>
      <c r="DO458" s="137"/>
      <c r="DP458" s="137"/>
      <c r="DQ458" s="137"/>
      <c r="DR458" s="137"/>
      <c r="DS458" s="137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137"/>
      <c r="ED458" s="137"/>
      <c r="EE458" s="137"/>
      <c r="EF458" s="137"/>
      <c r="EG458" s="137"/>
      <c r="EH458" s="137"/>
      <c r="EI458" s="137"/>
      <c r="EJ458" s="137"/>
      <c r="EK458" s="137"/>
      <c r="EL458" s="137"/>
      <c r="EM458" s="137"/>
    </row>
    <row r="459" spans="59:143" ht="18.75" x14ac:dyDescent="0.25">
      <c r="BG459" s="137"/>
      <c r="BH459" s="137"/>
      <c r="BI459" s="137"/>
      <c r="BJ459" s="137"/>
      <c r="BK459" s="137"/>
      <c r="BL459" s="85"/>
      <c r="BM459" s="85">
        <v>140</v>
      </c>
      <c r="BN459" s="340"/>
      <c r="BO459" s="340"/>
      <c r="BP459" s="340"/>
      <c r="BQ459" s="340"/>
      <c r="BR459" s="340"/>
      <c r="BS459" s="340"/>
      <c r="BT459" s="340"/>
      <c r="BU459" s="340"/>
      <c r="BV459" s="278"/>
      <c r="BW459" s="279"/>
      <c r="BX459" s="383"/>
      <c r="BY459" s="137"/>
      <c r="BZ459" s="137"/>
      <c r="CA459" s="137"/>
      <c r="CB459" s="361" t="str">
        <f t="shared" si="12"/>
        <v/>
      </c>
      <c r="CC459" s="361" t="str">
        <f t="shared" si="13"/>
        <v/>
      </c>
      <c r="CD459" s="137"/>
      <c r="CE459" s="137"/>
      <c r="CF459" s="137"/>
      <c r="CG459" s="67"/>
      <c r="CH459" s="67"/>
      <c r="CI459" s="67"/>
      <c r="CJ459" s="67"/>
      <c r="CK459" s="6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  <c r="EH459" s="137"/>
      <c r="EI459" s="137"/>
      <c r="EJ459" s="137"/>
      <c r="EK459" s="137"/>
      <c r="EL459" s="137"/>
      <c r="EM459" s="137"/>
    </row>
    <row r="460" spans="59:143" ht="18.75" x14ac:dyDescent="0.25">
      <c r="BG460" s="137"/>
      <c r="BH460" s="137"/>
      <c r="BI460" s="137"/>
      <c r="BJ460" s="137"/>
      <c r="BK460" s="137"/>
      <c r="BL460" s="85"/>
      <c r="BM460" s="85">
        <v>141</v>
      </c>
      <c r="BN460" s="340"/>
      <c r="BO460" s="340"/>
      <c r="BP460" s="340"/>
      <c r="BQ460" s="340"/>
      <c r="BR460" s="340"/>
      <c r="BS460" s="340"/>
      <c r="BT460" s="340"/>
      <c r="BU460" s="340"/>
      <c r="BV460" s="278"/>
      <c r="BW460" s="279"/>
      <c r="BX460" s="383"/>
      <c r="BY460" s="137"/>
      <c r="BZ460" s="137"/>
      <c r="CA460" s="137"/>
      <c r="CB460" s="361" t="str">
        <f t="shared" si="12"/>
        <v/>
      </c>
      <c r="CC460" s="361" t="str">
        <f t="shared" si="13"/>
        <v/>
      </c>
      <c r="CD460" s="137"/>
      <c r="CE460" s="137"/>
      <c r="CF460" s="137"/>
      <c r="CG460" s="67"/>
      <c r="CH460" s="67"/>
      <c r="CI460" s="67"/>
      <c r="CJ460" s="67"/>
      <c r="CK460" s="67"/>
      <c r="CL460" s="137"/>
      <c r="CM460" s="137"/>
      <c r="CN460" s="137"/>
      <c r="CO460" s="137"/>
      <c r="CP460" s="137"/>
      <c r="CQ460" s="137"/>
      <c r="CR460" s="137"/>
      <c r="CS460" s="137"/>
      <c r="CT460" s="137"/>
      <c r="CU460" s="137"/>
      <c r="CV460" s="137"/>
      <c r="CW460" s="137"/>
      <c r="CX460" s="137"/>
      <c r="CY460" s="137"/>
      <c r="CZ460" s="137"/>
      <c r="DA460" s="137"/>
      <c r="DB460" s="137"/>
      <c r="DC460" s="137"/>
      <c r="DD460" s="137"/>
      <c r="DE460" s="137"/>
      <c r="DF460" s="137"/>
      <c r="DG460" s="137"/>
      <c r="DH460" s="137"/>
      <c r="DI460" s="137"/>
      <c r="DJ460" s="137"/>
      <c r="DK460" s="137"/>
      <c r="DL460" s="137"/>
      <c r="DM460" s="137"/>
      <c r="DN460" s="137"/>
      <c r="DO460" s="137"/>
      <c r="DP460" s="137"/>
      <c r="DQ460" s="137"/>
      <c r="DR460" s="137"/>
      <c r="DS460" s="137"/>
      <c r="DT460" s="137"/>
      <c r="DU460" s="137"/>
      <c r="DV460" s="137"/>
      <c r="DW460" s="137"/>
      <c r="DX460" s="137"/>
      <c r="DY460" s="137"/>
      <c r="DZ460" s="137"/>
      <c r="EA460" s="137"/>
      <c r="EB460" s="137"/>
      <c r="EC460" s="137"/>
      <c r="ED460" s="137"/>
      <c r="EE460" s="137"/>
      <c r="EF460" s="137"/>
      <c r="EG460" s="137"/>
      <c r="EH460" s="137"/>
      <c r="EI460" s="137"/>
      <c r="EJ460" s="137"/>
      <c r="EK460" s="137"/>
      <c r="EL460" s="137"/>
      <c r="EM460" s="137"/>
    </row>
    <row r="461" spans="59:143" ht="18.75" x14ac:dyDescent="0.25">
      <c r="BG461" s="137"/>
      <c r="BH461" s="137"/>
      <c r="BI461" s="137"/>
      <c r="BJ461" s="137"/>
      <c r="BK461" s="137"/>
      <c r="BL461" s="85"/>
      <c r="BM461" s="85">
        <v>142</v>
      </c>
      <c r="BN461" s="340"/>
      <c r="BO461" s="340"/>
      <c r="BP461" s="340"/>
      <c r="BQ461" s="340"/>
      <c r="BR461" s="340"/>
      <c r="BS461" s="340"/>
      <c r="BT461" s="340"/>
      <c r="BU461" s="340"/>
      <c r="BV461" s="278"/>
      <c r="BW461" s="279"/>
      <c r="BX461" s="383"/>
      <c r="BY461" s="137"/>
      <c r="BZ461" s="137"/>
      <c r="CA461" s="137"/>
      <c r="CB461" s="361" t="str">
        <f t="shared" si="12"/>
        <v/>
      </c>
      <c r="CC461" s="361" t="str">
        <f t="shared" si="13"/>
        <v/>
      </c>
      <c r="CD461" s="137"/>
      <c r="CE461" s="137"/>
      <c r="CF461" s="137"/>
      <c r="CG461" s="67"/>
      <c r="CH461" s="67"/>
      <c r="CI461" s="67"/>
      <c r="CJ461" s="67"/>
      <c r="CK461" s="67"/>
      <c r="CL461" s="137"/>
      <c r="CM461" s="137"/>
      <c r="CN461" s="137"/>
      <c r="CO461" s="137"/>
      <c r="CP461" s="137"/>
      <c r="CQ461" s="137"/>
      <c r="CR461" s="137"/>
      <c r="CS461" s="137"/>
      <c r="CT461" s="137"/>
      <c r="CU461" s="137"/>
      <c r="CV461" s="137"/>
      <c r="CW461" s="137"/>
      <c r="CX461" s="137"/>
      <c r="CY461" s="137"/>
      <c r="CZ461" s="137"/>
      <c r="DA461" s="137"/>
      <c r="DB461" s="137"/>
      <c r="DC461" s="137"/>
      <c r="DD461" s="137"/>
      <c r="DE461" s="137"/>
      <c r="DF461" s="137"/>
      <c r="DG461" s="137"/>
      <c r="DH461" s="137"/>
      <c r="DI461" s="137"/>
      <c r="DJ461" s="137"/>
      <c r="DK461" s="137"/>
      <c r="DL461" s="137"/>
      <c r="DM461" s="137"/>
      <c r="DN461" s="137"/>
      <c r="DO461" s="137"/>
      <c r="DP461" s="137"/>
      <c r="DQ461" s="137"/>
      <c r="DR461" s="137"/>
      <c r="DS461" s="137"/>
      <c r="DT461" s="137"/>
      <c r="DU461" s="137"/>
      <c r="DV461" s="137"/>
      <c r="DW461" s="137"/>
      <c r="DX461" s="137"/>
      <c r="DY461" s="137"/>
      <c r="DZ461" s="137"/>
      <c r="EA461" s="137"/>
      <c r="EB461" s="137"/>
      <c r="EC461" s="137"/>
      <c r="ED461" s="137"/>
      <c r="EE461" s="137"/>
      <c r="EF461" s="137"/>
      <c r="EG461" s="137"/>
      <c r="EH461" s="137"/>
      <c r="EI461" s="137"/>
      <c r="EJ461" s="137"/>
      <c r="EK461" s="137"/>
      <c r="EL461" s="137"/>
      <c r="EM461" s="137"/>
    </row>
    <row r="462" spans="59:143" ht="18.75" x14ac:dyDescent="0.25">
      <c r="BG462" s="137"/>
      <c r="BH462" s="137"/>
      <c r="BI462" s="137"/>
      <c r="BJ462" s="137"/>
      <c r="BK462" s="137"/>
      <c r="BL462" s="85"/>
      <c r="BM462" s="85">
        <v>143</v>
      </c>
      <c r="BN462" s="340"/>
      <c r="BO462" s="340"/>
      <c r="BP462" s="340"/>
      <c r="BQ462" s="340"/>
      <c r="BR462" s="340"/>
      <c r="BS462" s="340"/>
      <c r="BT462" s="340"/>
      <c r="BU462" s="340"/>
      <c r="BV462" s="278"/>
      <c r="BW462" s="279"/>
      <c r="BX462" s="383"/>
      <c r="BY462" s="137"/>
      <c r="BZ462" s="137"/>
      <c r="CA462" s="137"/>
      <c r="CB462" s="361" t="str">
        <f t="shared" si="12"/>
        <v/>
      </c>
      <c r="CC462" s="361" t="str">
        <f t="shared" si="13"/>
        <v/>
      </c>
      <c r="CD462" s="137"/>
      <c r="CE462" s="137"/>
      <c r="CF462" s="137"/>
      <c r="CG462" s="67"/>
      <c r="CH462" s="67"/>
      <c r="CI462" s="67"/>
      <c r="CJ462" s="67"/>
      <c r="CK462" s="6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  <c r="DE462" s="137"/>
      <c r="DF462" s="137"/>
      <c r="DG462" s="137"/>
      <c r="DH462" s="137"/>
      <c r="DI462" s="137"/>
      <c r="DJ462" s="137"/>
      <c r="DK462" s="137"/>
      <c r="DL462" s="137"/>
      <c r="DM462" s="137"/>
      <c r="DN462" s="137"/>
      <c r="DO462" s="137"/>
      <c r="DP462" s="137"/>
      <c r="DQ462" s="137"/>
      <c r="DR462" s="137"/>
      <c r="DS462" s="137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137"/>
      <c r="ED462" s="137"/>
      <c r="EE462" s="137"/>
      <c r="EF462" s="137"/>
      <c r="EG462" s="137"/>
      <c r="EH462" s="137"/>
      <c r="EI462" s="137"/>
      <c r="EJ462" s="137"/>
      <c r="EK462" s="137"/>
      <c r="EL462" s="137"/>
      <c r="EM462" s="137"/>
    </row>
    <row r="463" spans="59:143" ht="18.75" x14ac:dyDescent="0.25">
      <c r="BG463" s="137"/>
      <c r="BH463" s="137"/>
      <c r="BI463" s="137"/>
      <c r="BJ463" s="137"/>
      <c r="BK463" s="137"/>
      <c r="BL463" s="85"/>
      <c r="BM463" s="85">
        <v>144</v>
      </c>
      <c r="BN463" s="340"/>
      <c r="BO463" s="340"/>
      <c r="BP463" s="340"/>
      <c r="BQ463" s="340"/>
      <c r="BR463" s="340"/>
      <c r="BS463" s="340"/>
      <c r="BT463" s="340"/>
      <c r="BU463" s="340"/>
      <c r="BV463" s="278"/>
      <c r="BW463" s="279"/>
      <c r="BX463" s="383"/>
      <c r="BY463" s="137"/>
      <c r="BZ463" s="137"/>
      <c r="CA463" s="137"/>
      <c r="CB463" s="361" t="str">
        <f t="shared" si="12"/>
        <v/>
      </c>
      <c r="CC463" s="361" t="str">
        <f t="shared" si="13"/>
        <v/>
      </c>
      <c r="CD463" s="137"/>
      <c r="CE463" s="137"/>
      <c r="CF463" s="137"/>
      <c r="CG463" s="67"/>
      <c r="CH463" s="67"/>
      <c r="CI463" s="67"/>
      <c r="CJ463" s="67"/>
      <c r="CK463" s="6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  <c r="EH463" s="137"/>
      <c r="EI463" s="137"/>
      <c r="EJ463" s="137"/>
      <c r="EK463" s="137"/>
      <c r="EL463" s="137"/>
      <c r="EM463" s="137"/>
    </row>
    <row r="464" spans="59:143" ht="18.75" x14ac:dyDescent="0.25">
      <c r="BG464" s="137"/>
      <c r="BH464" s="137"/>
      <c r="BI464" s="137"/>
      <c r="BJ464" s="137"/>
      <c r="BK464" s="137"/>
      <c r="BL464" s="85"/>
      <c r="BM464" s="85">
        <v>145</v>
      </c>
      <c r="BN464" s="340"/>
      <c r="BO464" s="340"/>
      <c r="BP464" s="340"/>
      <c r="BQ464" s="340"/>
      <c r="BR464" s="340"/>
      <c r="BS464" s="340"/>
      <c r="BT464" s="340"/>
      <c r="BU464" s="340"/>
      <c r="BV464" s="278"/>
      <c r="BW464" s="279"/>
      <c r="BX464" s="383"/>
      <c r="BY464" s="137"/>
      <c r="BZ464" s="137"/>
      <c r="CA464" s="137"/>
      <c r="CB464" s="361" t="str">
        <f t="shared" si="12"/>
        <v/>
      </c>
      <c r="CC464" s="361" t="str">
        <f t="shared" si="13"/>
        <v/>
      </c>
      <c r="CD464" s="137"/>
      <c r="CE464" s="137"/>
      <c r="CF464" s="137"/>
      <c r="CG464" s="67"/>
      <c r="CH464" s="67"/>
      <c r="CI464" s="67"/>
      <c r="CJ464" s="67"/>
      <c r="CK464" s="6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  <c r="EH464" s="137"/>
      <c r="EI464" s="137"/>
      <c r="EJ464" s="137"/>
      <c r="EK464" s="137"/>
      <c r="EL464" s="137"/>
      <c r="EM464" s="137"/>
    </row>
    <row r="465" spans="59:143" ht="18.75" x14ac:dyDescent="0.25">
      <c r="BG465" s="137"/>
      <c r="BH465" s="137"/>
      <c r="BI465" s="137"/>
      <c r="BJ465" s="137"/>
      <c r="BK465" s="137"/>
      <c r="BL465" s="85"/>
      <c r="BM465" s="85">
        <v>146</v>
      </c>
      <c r="BN465" s="340"/>
      <c r="BO465" s="340"/>
      <c r="BP465" s="340"/>
      <c r="BQ465" s="340"/>
      <c r="BR465" s="340"/>
      <c r="BS465" s="340"/>
      <c r="BT465" s="340"/>
      <c r="BU465" s="340"/>
      <c r="BV465" s="278"/>
      <c r="BW465" s="279"/>
      <c r="BX465" s="383"/>
      <c r="BY465" s="137"/>
      <c r="BZ465" s="137"/>
      <c r="CA465" s="137"/>
      <c r="CB465" s="361" t="str">
        <f t="shared" si="12"/>
        <v/>
      </c>
      <c r="CC465" s="361" t="str">
        <f t="shared" si="13"/>
        <v/>
      </c>
      <c r="CD465" s="137"/>
      <c r="CE465" s="137"/>
      <c r="CF465" s="137"/>
      <c r="CG465" s="67"/>
      <c r="CH465" s="67"/>
      <c r="CI465" s="67"/>
      <c r="CJ465" s="67"/>
      <c r="CK465" s="6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  <c r="DE465" s="137"/>
      <c r="DF465" s="137"/>
      <c r="DG465" s="137"/>
      <c r="DH465" s="137"/>
      <c r="DI465" s="137"/>
      <c r="DJ465" s="137"/>
      <c r="DK465" s="137"/>
      <c r="DL465" s="137"/>
      <c r="DM465" s="137"/>
      <c r="DN465" s="137"/>
      <c r="DO465" s="137"/>
      <c r="DP465" s="137"/>
      <c r="DQ465" s="137"/>
      <c r="DR465" s="137"/>
      <c r="DS465" s="137"/>
      <c r="DT465" s="137"/>
      <c r="DU465" s="137"/>
      <c r="DV465" s="137"/>
      <c r="DW465" s="137"/>
      <c r="DX465" s="137"/>
      <c r="DY465" s="137"/>
      <c r="DZ465" s="137"/>
      <c r="EA465" s="137"/>
      <c r="EB465" s="137"/>
      <c r="EC465" s="137"/>
      <c r="ED465" s="137"/>
      <c r="EE465" s="137"/>
      <c r="EF465" s="137"/>
      <c r="EG465" s="137"/>
      <c r="EH465" s="137"/>
      <c r="EI465" s="137"/>
      <c r="EJ465" s="137"/>
      <c r="EK465" s="137"/>
      <c r="EL465" s="137"/>
      <c r="EM465" s="137"/>
    </row>
    <row r="466" spans="59:143" ht="18.75" x14ac:dyDescent="0.25">
      <c r="BG466" s="137"/>
      <c r="BH466" s="137"/>
      <c r="BI466" s="137"/>
      <c r="BJ466" s="137"/>
      <c r="BK466" s="137"/>
      <c r="BL466" s="85"/>
      <c r="BM466" s="85">
        <v>147</v>
      </c>
      <c r="BN466" s="340"/>
      <c r="BO466" s="340"/>
      <c r="BP466" s="340"/>
      <c r="BQ466" s="340"/>
      <c r="BR466" s="340"/>
      <c r="BS466" s="340"/>
      <c r="BT466" s="340"/>
      <c r="BU466" s="340"/>
      <c r="BV466" s="278"/>
      <c r="BW466" s="279"/>
      <c r="BX466" s="383"/>
      <c r="BY466" s="137"/>
      <c r="BZ466" s="137"/>
      <c r="CA466" s="137"/>
      <c r="CB466" s="361" t="str">
        <f t="shared" si="12"/>
        <v/>
      </c>
      <c r="CC466" s="361" t="str">
        <f t="shared" si="13"/>
        <v/>
      </c>
      <c r="CD466" s="137"/>
      <c r="CE466" s="137"/>
      <c r="CF466" s="137"/>
      <c r="CG466" s="67"/>
      <c r="CH466" s="67"/>
      <c r="CI466" s="67"/>
      <c r="CJ466" s="67"/>
      <c r="CK466" s="6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</row>
    <row r="467" spans="59:143" ht="18.75" x14ac:dyDescent="0.25">
      <c r="BG467" s="137"/>
      <c r="BH467" s="137"/>
      <c r="BI467" s="137"/>
      <c r="BJ467" s="137"/>
      <c r="BK467" s="137"/>
      <c r="BL467" s="85"/>
      <c r="BM467" s="85">
        <v>148</v>
      </c>
      <c r="BN467" s="340"/>
      <c r="BO467" s="340"/>
      <c r="BP467" s="340"/>
      <c r="BQ467" s="340"/>
      <c r="BR467" s="340"/>
      <c r="BS467" s="340"/>
      <c r="BT467" s="340"/>
      <c r="BU467" s="340"/>
      <c r="BV467" s="278"/>
      <c r="BW467" s="279"/>
      <c r="BX467" s="383"/>
      <c r="BY467" s="137"/>
      <c r="BZ467" s="137"/>
      <c r="CA467" s="137"/>
      <c r="CB467" s="361" t="str">
        <f t="shared" si="12"/>
        <v/>
      </c>
      <c r="CC467" s="361" t="str">
        <f t="shared" si="13"/>
        <v/>
      </c>
      <c r="CD467" s="137"/>
      <c r="CE467" s="137"/>
      <c r="CF467" s="137"/>
      <c r="CG467" s="67"/>
      <c r="CH467" s="67"/>
      <c r="CI467" s="67"/>
      <c r="CJ467" s="67"/>
      <c r="CK467" s="6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</row>
    <row r="468" spans="59:143" ht="18.75" x14ac:dyDescent="0.25">
      <c r="BG468" s="137"/>
      <c r="BH468" s="137"/>
      <c r="BI468" s="137"/>
      <c r="BJ468" s="137"/>
      <c r="BK468" s="137"/>
      <c r="BL468" s="85"/>
      <c r="BM468" s="85">
        <v>149</v>
      </c>
      <c r="BN468" s="340"/>
      <c r="BO468" s="340"/>
      <c r="BP468" s="340"/>
      <c r="BQ468" s="340"/>
      <c r="BR468" s="340"/>
      <c r="BS468" s="340"/>
      <c r="BT468" s="340"/>
      <c r="BU468" s="340"/>
      <c r="BV468" s="278"/>
      <c r="BW468" s="279"/>
      <c r="BX468" s="383"/>
      <c r="BY468" s="137"/>
      <c r="BZ468" s="137"/>
      <c r="CA468" s="137"/>
      <c r="CB468" s="361" t="str">
        <f t="shared" si="12"/>
        <v/>
      </c>
      <c r="CC468" s="361" t="str">
        <f t="shared" si="13"/>
        <v/>
      </c>
      <c r="CD468" s="137"/>
      <c r="CE468" s="137"/>
      <c r="CF468" s="137"/>
      <c r="CG468" s="67"/>
      <c r="CH468" s="67"/>
      <c r="CI468" s="67"/>
      <c r="CJ468" s="67"/>
      <c r="CK468" s="6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</row>
    <row r="469" spans="59:143" ht="18.75" x14ac:dyDescent="0.25">
      <c r="BG469" s="137"/>
      <c r="BH469" s="137"/>
      <c r="BI469" s="137"/>
      <c r="BJ469" s="137"/>
      <c r="BK469" s="137"/>
      <c r="BL469" s="85"/>
      <c r="BM469" s="85">
        <v>150</v>
      </c>
      <c r="BN469" s="340"/>
      <c r="BO469" s="340"/>
      <c r="BP469" s="340"/>
      <c r="BQ469" s="340"/>
      <c r="BR469" s="340"/>
      <c r="BS469" s="340"/>
      <c r="BT469" s="340"/>
      <c r="BU469" s="340"/>
      <c r="BV469" s="278"/>
      <c r="BW469" s="279"/>
      <c r="BX469" s="383"/>
      <c r="BY469" s="137"/>
      <c r="BZ469" s="137"/>
      <c r="CA469" s="137"/>
      <c r="CB469" s="361" t="str">
        <f t="shared" si="12"/>
        <v/>
      </c>
      <c r="CC469" s="361" t="str">
        <f t="shared" si="13"/>
        <v/>
      </c>
      <c r="CD469" s="137"/>
      <c r="CE469" s="137"/>
      <c r="CF469" s="137"/>
      <c r="CG469" s="67"/>
      <c r="CH469" s="67"/>
      <c r="CI469" s="67"/>
      <c r="CJ469" s="67"/>
      <c r="CK469" s="6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</row>
    <row r="470" spans="59:143" ht="18.75" x14ac:dyDescent="0.25">
      <c r="BG470" s="137"/>
      <c r="BH470" s="137"/>
      <c r="BI470" s="137"/>
      <c r="BJ470" s="137"/>
      <c r="BK470" s="137"/>
      <c r="BL470" s="85"/>
      <c r="BM470" s="85">
        <v>151</v>
      </c>
      <c r="BN470" s="340"/>
      <c r="BO470" s="340"/>
      <c r="BP470" s="340"/>
      <c r="BQ470" s="340"/>
      <c r="BR470" s="340"/>
      <c r="BS470" s="340"/>
      <c r="BT470" s="340"/>
      <c r="BU470" s="340"/>
      <c r="BV470" s="278"/>
      <c r="BW470" s="279"/>
      <c r="BX470" s="383"/>
      <c r="BY470" s="137"/>
      <c r="BZ470" s="137"/>
      <c r="CA470" s="137"/>
      <c r="CB470" s="361" t="str">
        <f t="shared" si="12"/>
        <v/>
      </c>
      <c r="CC470" s="361" t="str">
        <f t="shared" si="13"/>
        <v/>
      </c>
      <c r="CD470" s="137"/>
      <c r="CE470" s="137"/>
      <c r="CF470" s="137"/>
      <c r="CG470" s="67"/>
      <c r="CH470" s="67"/>
      <c r="CI470" s="67"/>
      <c r="CJ470" s="67"/>
      <c r="CK470" s="6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</row>
    <row r="471" spans="59:143" ht="18.75" x14ac:dyDescent="0.25">
      <c r="BG471" s="137"/>
      <c r="BH471" s="137"/>
      <c r="BI471" s="137"/>
      <c r="BJ471" s="137"/>
      <c r="BK471" s="137"/>
      <c r="BL471" s="85"/>
      <c r="BM471" s="85">
        <v>152</v>
      </c>
      <c r="BN471" s="340"/>
      <c r="BO471" s="340"/>
      <c r="BP471" s="340"/>
      <c r="BQ471" s="340"/>
      <c r="BR471" s="340"/>
      <c r="BS471" s="340"/>
      <c r="BT471" s="340"/>
      <c r="BU471" s="340"/>
      <c r="BV471" s="278"/>
      <c r="BW471" s="279"/>
      <c r="BX471" s="383"/>
      <c r="BY471" s="137"/>
      <c r="BZ471" s="137"/>
      <c r="CA471" s="137"/>
      <c r="CB471" s="361" t="str">
        <f t="shared" si="12"/>
        <v/>
      </c>
      <c r="CC471" s="361" t="str">
        <f t="shared" si="13"/>
        <v/>
      </c>
      <c r="CD471" s="137"/>
      <c r="CE471" s="137"/>
      <c r="CF471" s="137"/>
      <c r="CG471" s="67"/>
      <c r="CH471" s="67"/>
      <c r="CI471" s="67"/>
      <c r="CJ471" s="67"/>
      <c r="CK471" s="6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</row>
    <row r="472" spans="59:143" ht="18.75" x14ac:dyDescent="0.25">
      <c r="BG472" s="137"/>
      <c r="BH472" s="137"/>
      <c r="BI472" s="137"/>
      <c r="BJ472" s="137"/>
      <c r="BK472" s="137"/>
      <c r="BL472" s="85"/>
      <c r="BM472" s="85">
        <v>153</v>
      </c>
      <c r="BN472" s="340"/>
      <c r="BO472" s="340"/>
      <c r="BP472" s="340"/>
      <c r="BQ472" s="340"/>
      <c r="BR472" s="340"/>
      <c r="BS472" s="340"/>
      <c r="BT472" s="340"/>
      <c r="BU472" s="340"/>
      <c r="BV472" s="278"/>
      <c r="BW472" s="279"/>
      <c r="BX472" s="383"/>
      <c r="BY472" s="137"/>
      <c r="BZ472" s="137"/>
      <c r="CA472" s="137"/>
      <c r="CB472" s="361" t="str">
        <f t="shared" si="12"/>
        <v/>
      </c>
      <c r="CC472" s="361" t="str">
        <f t="shared" si="13"/>
        <v/>
      </c>
      <c r="CD472" s="137"/>
      <c r="CE472" s="137"/>
      <c r="CF472" s="137"/>
      <c r="CG472" s="67"/>
      <c r="CH472" s="67"/>
      <c r="CI472" s="67"/>
      <c r="CJ472" s="67"/>
      <c r="CK472" s="6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</row>
    <row r="473" spans="59:143" ht="18.75" x14ac:dyDescent="0.25">
      <c r="BG473" s="137"/>
      <c r="BH473" s="137"/>
      <c r="BI473" s="137"/>
      <c r="BJ473" s="137"/>
      <c r="BK473" s="137"/>
      <c r="BL473" s="85"/>
      <c r="BM473" s="85">
        <v>154</v>
      </c>
      <c r="BN473" s="340"/>
      <c r="BO473" s="340"/>
      <c r="BP473" s="340"/>
      <c r="BQ473" s="340"/>
      <c r="BR473" s="340"/>
      <c r="BS473" s="340"/>
      <c r="BT473" s="340"/>
      <c r="BU473" s="340"/>
      <c r="BV473" s="278"/>
      <c r="BW473" s="279"/>
      <c r="BX473" s="383"/>
      <c r="BY473" s="137"/>
      <c r="BZ473" s="137"/>
      <c r="CA473" s="137"/>
      <c r="CB473" s="361" t="str">
        <f t="shared" si="12"/>
        <v/>
      </c>
      <c r="CC473" s="361" t="str">
        <f t="shared" si="13"/>
        <v/>
      </c>
      <c r="CD473" s="137"/>
      <c r="CE473" s="137"/>
      <c r="CF473" s="137"/>
      <c r="CG473" s="67"/>
      <c r="CH473" s="67"/>
      <c r="CI473" s="67"/>
      <c r="CJ473" s="67"/>
      <c r="CK473" s="6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</row>
    <row r="474" spans="59:143" ht="18.75" x14ac:dyDescent="0.25">
      <c r="BG474" s="137"/>
      <c r="BH474" s="137"/>
      <c r="BI474" s="137"/>
      <c r="BJ474" s="137"/>
      <c r="BK474" s="137"/>
      <c r="BL474" s="85"/>
      <c r="BM474" s="85">
        <v>155</v>
      </c>
      <c r="BN474" s="340"/>
      <c r="BO474" s="340"/>
      <c r="BP474" s="340"/>
      <c r="BQ474" s="340"/>
      <c r="BR474" s="340"/>
      <c r="BS474" s="340"/>
      <c r="BT474" s="340"/>
      <c r="BU474" s="340"/>
      <c r="BV474" s="278"/>
      <c r="BW474" s="279"/>
      <c r="BX474" s="383"/>
      <c r="BY474" s="137"/>
      <c r="BZ474" s="137"/>
      <c r="CA474" s="137"/>
      <c r="CB474" s="361" t="str">
        <f t="shared" si="12"/>
        <v/>
      </c>
      <c r="CC474" s="361" t="str">
        <f t="shared" si="13"/>
        <v/>
      </c>
      <c r="CD474" s="137"/>
      <c r="CE474" s="137"/>
      <c r="CF474" s="137"/>
      <c r="CG474" s="67"/>
      <c r="CH474" s="67"/>
      <c r="CI474" s="67"/>
      <c r="CJ474" s="67"/>
      <c r="CK474" s="6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</row>
    <row r="475" spans="59:143" ht="18.75" x14ac:dyDescent="0.25">
      <c r="BG475" s="137"/>
      <c r="BH475" s="137"/>
      <c r="BI475" s="137"/>
      <c r="BJ475" s="137"/>
      <c r="BK475" s="137"/>
      <c r="BL475" s="85"/>
      <c r="BM475" s="85">
        <v>156</v>
      </c>
      <c r="BN475" s="340"/>
      <c r="BO475" s="340"/>
      <c r="BP475" s="340"/>
      <c r="BQ475" s="340"/>
      <c r="BR475" s="340"/>
      <c r="BS475" s="340"/>
      <c r="BT475" s="340"/>
      <c r="BU475" s="340"/>
      <c r="BV475" s="278"/>
      <c r="BW475" s="279"/>
      <c r="BX475" s="383"/>
      <c r="BY475" s="137"/>
      <c r="BZ475" s="137"/>
      <c r="CA475" s="137"/>
      <c r="CB475" s="361" t="str">
        <f t="shared" si="12"/>
        <v/>
      </c>
      <c r="CC475" s="361" t="str">
        <f t="shared" si="13"/>
        <v/>
      </c>
      <c r="CD475" s="137"/>
      <c r="CE475" s="137"/>
      <c r="CF475" s="137"/>
      <c r="CG475" s="67"/>
      <c r="CH475" s="67"/>
      <c r="CI475" s="67"/>
      <c r="CJ475" s="67"/>
      <c r="CK475" s="6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  <c r="EH475" s="137"/>
      <c r="EI475" s="137"/>
      <c r="EJ475" s="137"/>
      <c r="EK475" s="137"/>
      <c r="EL475" s="137"/>
      <c r="EM475" s="137"/>
    </row>
    <row r="476" spans="59:143" ht="18.75" x14ac:dyDescent="0.25">
      <c r="BG476" s="137"/>
      <c r="BH476" s="137"/>
      <c r="BI476" s="137"/>
      <c r="BJ476" s="137"/>
      <c r="BK476" s="137"/>
      <c r="BL476" s="85"/>
      <c r="BM476" s="85">
        <v>157</v>
      </c>
      <c r="BN476" s="340"/>
      <c r="BO476" s="340"/>
      <c r="BP476" s="340"/>
      <c r="BQ476" s="340"/>
      <c r="BR476" s="340"/>
      <c r="BS476" s="340"/>
      <c r="BT476" s="340"/>
      <c r="BU476" s="340"/>
      <c r="BV476" s="278"/>
      <c r="BW476" s="279"/>
      <c r="BX476" s="383"/>
      <c r="BY476" s="137"/>
      <c r="BZ476" s="137"/>
      <c r="CA476" s="137"/>
      <c r="CB476" s="361" t="str">
        <f t="shared" si="12"/>
        <v/>
      </c>
      <c r="CC476" s="361" t="str">
        <f t="shared" si="13"/>
        <v/>
      </c>
      <c r="CD476" s="137"/>
      <c r="CE476" s="137"/>
      <c r="CF476" s="137"/>
      <c r="CG476" s="67"/>
      <c r="CH476" s="67"/>
      <c r="CI476" s="67"/>
      <c r="CJ476" s="67"/>
      <c r="CK476" s="6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</row>
    <row r="477" spans="59:143" ht="18.75" x14ac:dyDescent="0.25">
      <c r="BG477" s="137"/>
      <c r="BH477" s="137"/>
      <c r="BI477" s="137"/>
      <c r="BJ477" s="137"/>
      <c r="BK477" s="137"/>
      <c r="BL477" s="85"/>
      <c r="BM477" s="85">
        <v>158</v>
      </c>
      <c r="BN477" s="340"/>
      <c r="BO477" s="340"/>
      <c r="BP477" s="340"/>
      <c r="BQ477" s="340"/>
      <c r="BR477" s="340"/>
      <c r="BS477" s="340"/>
      <c r="BT477" s="340"/>
      <c r="BU477" s="340"/>
      <c r="BV477" s="278"/>
      <c r="BW477" s="279"/>
      <c r="BX477" s="383"/>
      <c r="BY477" s="137"/>
      <c r="BZ477" s="137"/>
      <c r="CA477" s="137"/>
      <c r="CB477" s="361" t="str">
        <f t="shared" si="12"/>
        <v/>
      </c>
      <c r="CC477" s="361" t="str">
        <f t="shared" si="13"/>
        <v/>
      </c>
      <c r="CD477" s="137"/>
      <c r="CE477" s="137"/>
      <c r="CF477" s="137"/>
      <c r="CG477" s="67"/>
      <c r="CH477" s="67"/>
      <c r="CI477" s="67"/>
      <c r="CJ477" s="67"/>
      <c r="CK477" s="6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</row>
    <row r="478" spans="59:143" ht="18.75" x14ac:dyDescent="0.25">
      <c r="BG478" s="137"/>
      <c r="BH478" s="137"/>
      <c r="BI478" s="137"/>
      <c r="BJ478" s="137"/>
      <c r="BK478" s="137"/>
      <c r="BL478" s="85"/>
      <c r="BM478" s="85">
        <v>159</v>
      </c>
      <c r="BN478" s="340"/>
      <c r="BO478" s="340"/>
      <c r="BP478" s="340"/>
      <c r="BQ478" s="340"/>
      <c r="BR478" s="340"/>
      <c r="BS478" s="340"/>
      <c r="BT478" s="340"/>
      <c r="BU478" s="340"/>
      <c r="BV478" s="278"/>
      <c r="BW478" s="279"/>
      <c r="BX478" s="383"/>
      <c r="BY478" s="137"/>
      <c r="BZ478" s="137"/>
      <c r="CA478" s="137"/>
      <c r="CB478" s="361" t="str">
        <f t="shared" si="12"/>
        <v/>
      </c>
      <c r="CC478" s="361" t="str">
        <f t="shared" si="13"/>
        <v/>
      </c>
      <c r="CD478" s="137"/>
      <c r="CE478" s="137"/>
      <c r="CF478" s="137"/>
      <c r="CG478" s="67"/>
      <c r="CH478" s="67"/>
      <c r="CI478" s="67"/>
      <c r="CJ478" s="67"/>
      <c r="CK478" s="6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</row>
    <row r="479" spans="59:143" ht="18.75" x14ac:dyDescent="0.25">
      <c r="BG479" s="137"/>
      <c r="BH479" s="137"/>
      <c r="BI479" s="137"/>
      <c r="BJ479" s="137"/>
      <c r="BK479" s="137"/>
      <c r="BL479" s="85"/>
      <c r="BM479" s="85">
        <v>160</v>
      </c>
      <c r="BN479" s="340"/>
      <c r="BO479" s="340"/>
      <c r="BP479" s="340"/>
      <c r="BQ479" s="340"/>
      <c r="BR479" s="340"/>
      <c r="BS479" s="340"/>
      <c r="BT479" s="340"/>
      <c r="BU479" s="340"/>
      <c r="BV479" s="278"/>
      <c r="BW479" s="279"/>
      <c r="BX479" s="383"/>
      <c r="BY479" s="137"/>
      <c r="BZ479" s="137"/>
      <c r="CA479" s="137"/>
      <c r="CB479" s="361" t="str">
        <f t="shared" si="12"/>
        <v/>
      </c>
      <c r="CC479" s="361" t="str">
        <f t="shared" si="13"/>
        <v/>
      </c>
      <c r="CD479" s="137"/>
      <c r="CE479" s="137"/>
      <c r="CF479" s="137"/>
      <c r="CG479" s="67"/>
      <c r="CH479" s="67"/>
      <c r="CI479" s="67"/>
      <c r="CJ479" s="67"/>
      <c r="CK479" s="6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  <c r="EH479" s="137"/>
      <c r="EI479" s="137"/>
      <c r="EJ479" s="137"/>
      <c r="EK479" s="137"/>
      <c r="EL479" s="137"/>
      <c r="EM479" s="137"/>
    </row>
    <row r="480" spans="59:143" ht="18.75" x14ac:dyDescent="0.25">
      <c r="BG480" s="137"/>
      <c r="BH480" s="137"/>
      <c r="BI480" s="137"/>
      <c r="BJ480" s="137"/>
      <c r="BK480" s="137"/>
      <c r="BL480" s="85"/>
      <c r="BM480" s="85">
        <v>161</v>
      </c>
      <c r="BN480" s="340"/>
      <c r="BO480" s="340"/>
      <c r="BP480" s="340"/>
      <c r="BQ480" s="340"/>
      <c r="BR480" s="340"/>
      <c r="BS480" s="340"/>
      <c r="BT480" s="340"/>
      <c r="BU480" s="340"/>
      <c r="BV480" s="278"/>
      <c r="BW480" s="279"/>
      <c r="BX480" s="383"/>
      <c r="BY480" s="137"/>
      <c r="BZ480" s="137"/>
      <c r="CA480" s="137"/>
      <c r="CB480" s="361" t="str">
        <f t="shared" si="12"/>
        <v/>
      </c>
      <c r="CC480" s="361" t="str">
        <f t="shared" si="13"/>
        <v/>
      </c>
      <c r="CD480" s="137"/>
      <c r="CE480" s="137"/>
      <c r="CF480" s="137"/>
      <c r="CG480" s="67"/>
      <c r="CH480" s="67"/>
      <c r="CI480" s="67"/>
      <c r="CJ480" s="67"/>
      <c r="CK480" s="6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</row>
    <row r="481" spans="59:143" ht="18.75" x14ac:dyDescent="0.25">
      <c r="BG481" s="137"/>
      <c r="BH481" s="137"/>
      <c r="BI481" s="137"/>
      <c r="BJ481" s="137"/>
      <c r="BK481" s="137"/>
      <c r="BL481" s="85"/>
      <c r="BM481" s="85">
        <v>162</v>
      </c>
      <c r="BN481" s="340"/>
      <c r="BO481" s="340"/>
      <c r="BP481" s="340"/>
      <c r="BQ481" s="340"/>
      <c r="BR481" s="340"/>
      <c r="BS481" s="340"/>
      <c r="BT481" s="340"/>
      <c r="BU481" s="340"/>
      <c r="BV481" s="278"/>
      <c r="BW481" s="279"/>
      <c r="BX481" s="383"/>
      <c r="BY481" s="137"/>
      <c r="BZ481" s="137"/>
      <c r="CA481" s="137"/>
      <c r="CB481" s="361" t="str">
        <f t="shared" si="12"/>
        <v/>
      </c>
      <c r="CC481" s="361" t="str">
        <f t="shared" si="13"/>
        <v/>
      </c>
      <c r="CD481" s="137"/>
      <c r="CE481" s="137"/>
      <c r="CF481" s="137"/>
      <c r="CG481" s="67"/>
      <c r="CH481" s="67"/>
      <c r="CI481" s="67"/>
      <c r="CJ481" s="67"/>
      <c r="CK481" s="6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  <c r="EH481" s="137"/>
      <c r="EI481" s="137"/>
      <c r="EJ481" s="137"/>
      <c r="EK481" s="137"/>
      <c r="EL481" s="137"/>
      <c r="EM481" s="137"/>
    </row>
    <row r="482" spans="59:143" ht="18.75" x14ac:dyDescent="0.25">
      <c r="BG482" s="137"/>
      <c r="BH482" s="137"/>
      <c r="BI482" s="137"/>
      <c r="BJ482" s="137"/>
      <c r="BK482" s="137"/>
      <c r="BL482" s="85"/>
      <c r="BM482" s="85">
        <v>163</v>
      </c>
      <c r="BN482" s="340"/>
      <c r="BO482" s="340"/>
      <c r="BP482" s="340"/>
      <c r="BQ482" s="340"/>
      <c r="BR482" s="340"/>
      <c r="BS482" s="340"/>
      <c r="BT482" s="340"/>
      <c r="BU482" s="340"/>
      <c r="BV482" s="278"/>
      <c r="BW482" s="279"/>
      <c r="BX482" s="383"/>
      <c r="BY482" s="137"/>
      <c r="BZ482" s="137"/>
      <c r="CA482" s="137"/>
      <c r="CB482" s="361" t="str">
        <f t="shared" si="12"/>
        <v/>
      </c>
      <c r="CC482" s="361" t="str">
        <f t="shared" si="13"/>
        <v/>
      </c>
      <c r="CD482" s="137"/>
      <c r="CE482" s="137"/>
      <c r="CF482" s="137"/>
      <c r="CG482" s="67"/>
      <c r="CH482" s="67"/>
      <c r="CI482" s="67"/>
      <c r="CJ482" s="67"/>
      <c r="CK482" s="67"/>
      <c r="CL482" s="137"/>
      <c r="CM482" s="137"/>
      <c r="CN482" s="137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37"/>
      <c r="CY482" s="137"/>
      <c r="CZ482" s="137"/>
      <c r="DA482" s="137"/>
      <c r="DB482" s="137"/>
      <c r="DC482" s="137"/>
      <c r="DD482" s="137"/>
      <c r="DE482" s="137"/>
      <c r="DF482" s="137"/>
      <c r="DG482" s="137"/>
      <c r="DH482" s="137"/>
      <c r="DI482" s="137"/>
      <c r="DJ482" s="137"/>
      <c r="DK482" s="137"/>
      <c r="DL482" s="137"/>
      <c r="DM482" s="137"/>
      <c r="DN482" s="137"/>
      <c r="DO482" s="137"/>
      <c r="DP482" s="137"/>
      <c r="DQ482" s="137"/>
      <c r="DR482" s="137"/>
      <c r="DS482" s="137"/>
      <c r="DT482" s="137"/>
      <c r="DU482" s="137"/>
      <c r="DV482" s="137"/>
      <c r="DW482" s="137"/>
      <c r="DX482" s="137"/>
      <c r="DY482" s="137"/>
      <c r="DZ482" s="137"/>
      <c r="EA482" s="137"/>
      <c r="EB482" s="137"/>
      <c r="EC482" s="137"/>
      <c r="ED482" s="137"/>
      <c r="EE482" s="137"/>
      <c r="EF482" s="137"/>
      <c r="EG482" s="137"/>
      <c r="EH482" s="137"/>
      <c r="EI482" s="137"/>
      <c r="EJ482" s="137"/>
      <c r="EK482" s="137"/>
      <c r="EL482" s="137"/>
      <c r="EM482" s="137"/>
    </row>
    <row r="483" spans="59:143" ht="18.75" x14ac:dyDescent="0.25">
      <c r="BG483" s="137"/>
      <c r="BH483" s="137"/>
      <c r="BI483" s="137"/>
      <c r="BJ483" s="137"/>
      <c r="BK483" s="137"/>
      <c r="BL483" s="85"/>
      <c r="BM483" s="85">
        <v>164</v>
      </c>
      <c r="BN483" s="340"/>
      <c r="BO483" s="340"/>
      <c r="BP483" s="340"/>
      <c r="BQ483" s="340"/>
      <c r="BR483" s="340"/>
      <c r="BS483" s="340"/>
      <c r="BT483" s="340"/>
      <c r="BU483" s="340"/>
      <c r="BV483" s="278"/>
      <c r="BW483" s="279"/>
      <c r="BX483" s="383"/>
      <c r="BY483" s="137"/>
      <c r="BZ483" s="137"/>
      <c r="CA483" s="137"/>
      <c r="CB483" s="361" t="str">
        <f t="shared" si="12"/>
        <v/>
      </c>
      <c r="CC483" s="361" t="str">
        <f t="shared" si="13"/>
        <v/>
      </c>
      <c r="CD483" s="137"/>
      <c r="CE483" s="137"/>
      <c r="CF483" s="137"/>
      <c r="CG483" s="67"/>
      <c r="CH483" s="67"/>
      <c r="CI483" s="67"/>
      <c r="CJ483" s="67"/>
      <c r="CK483" s="6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  <c r="DE483" s="137"/>
      <c r="DF483" s="137"/>
      <c r="DG483" s="137"/>
      <c r="DH483" s="137"/>
      <c r="DI483" s="137"/>
      <c r="DJ483" s="137"/>
      <c r="DK483" s="137"/>
      <c r="DL483" s="137"/>
      <c r="DM483" s="137"/>
      <c r="DN483" s="137"/>
      <c r="DO483" s="137"/>
      <c r="DP483" s="137"/>
      <c r="DQ483" s="137"/>
      <c r="DR483" s="137"/>
      <c r="DS483" s="137"/>
      <c r="DT483" s="137"/>
      <c r="DU483" s="137"/>
      <c r="DV483" s="137"/>
      <c r="DW483" s="137"/>
      <c r="DX483" s="137"/>
      <c r="DY483" s="137"/>
      <c r="DZ483" s="137"/>
      <c r="EA483" s="137"/>
      <c r="EB483" s="137"/>
      <c r="EC483" s="137"/>
      <c r="ED483" s="137"/>
      <c r="EE483" s="137"/>
      <c r="EF483" s="137"/>
      <c r="EG483" s="137"/>
      <c r="EH483" s="137"/>
      <c r="EI483" s="137"/>
      <c r="EJ483" s="137"/>
      <c r="EK483" s="137"/>
      <c r="EL483" s="137"/>
      <c r="EM483" s="137"/>
    </row>
    <row r="484" spans="59:143" ht="18.75" x14ac:dyDescent="0.25">
      <c r="BG484" s="137"/>
      <c r="BH484" s="137"/>
      <c r="BI484" s="137"/>
      <c r="BJ484" s="137"/>
      <c r="BK484" s="137"/>
      <c r="BL484" s="85"/>
      <c r="BM484" s="85">
        <v>165</v>
      </c>
      <c r="BN484" s="340"/>
      <c r="BO484" s="340"/>
      <c r="BP484" s="340"/>
      <c r="BQ484" s="340"/>
      <c r="BR484" s="340"/>
      <c r="BS484" s="340"/>
      <c r="BT484" s="340"/>
      <c r="BU484" s="340"/>
      <c r="BV484" s="278"/>
      <c r="BW484" s="279"/>
      <c r="BX484" s="383"/>
      <c r="BY484" s="137"/>
      <c r="BZ484" s="137"/>
      <c r="CA484" s="137"/>
      <c r="CB484" s="361" t="str">
        <f t="shared" si="12"/>
        <v/>
      </c>
      <c r="CC484" s="361" t="str">
        <f t="shared" si="13"/>
        <v/>
      </c>
      <c r="CD484" s="137"/>
      <c r="CE484" s="137"/>
      <c r="CF484" s="137"/>
      <c r="CG484" s="67"/>
      <c r="CH484" s="67"/>
      <c r="CI484" s="67"/>
      <c r="CJ484" s="67"/>
      <c r="CK484" s="6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  <c r="DE484" s="137"/>
      <c r="DF484" s="137"/>
      <c r="DG484" s="137"/>
      <c r="DH484" s="137"/>
      <c r="DI484" s="137"/>
      <c r="DJ484" s="137"/>
      <c r="DK484" s="137"/>
      <c r="DL484" s="137"/>
      <c r="DM484" s="137"/>
      <c r="DN484" s="137"/>
      <c r="DO484" s="137"/>
      <c r="DP484" s="137"/>
      <c r="DQ484" s="137"/>
      <c r="DR484" s="137"/>
      <c r="DS484" s="137"/>
      <c r="DT484" s="137"/>
      <c r="DU484" s="137"/>
      <c r="DV484" s="137"/>
      <c r="DW484" s="137"/>
      <c r="DX484" s="137"/>
      <c r="DY484" s="137"/>
      <c r="DZ484" s="137"/>
      <c r="EA484" s="137"/>
      <c r="EB484" s="137"/>
      <c r="EC484" s="137"/>
      <c r="ED484" s="137"/>
      <c r="EE484" s="137"/>
      <c r="EF484" s="137"/>
      <c r="EG484" s="137"/>
      <c r="EH484" s="137"/>
      <c r="EI484" s="137"/>
      <c r="EJ484" s="137"/>
      <c r="EK484" s="137"/>
      <c r="EL484" s="137"/>
      <c r="EM484" s="137"/>
    </row>
    <row r="485" spans="59:143" ht="15.75" thickBot="1" x14ac:dyDescent="0.3">
      <c r="BG485" s="137"/>
      <c r="BH485" s="137"/>
      <c r="BI485" s="137"/>
      <c r="BJ485" s="137"/>
      <c r="BK485" s="137"/>
      <c r="BL485" s="85"/>
      <c r="BM485" s="85">
        <v>166</v>
      </c>
      <c r="BN485" s="340"/>
      <c r="BO485" s="340"/>
      <c r="BP485" s="340"/>
      <c r="BQ485" s="340"/>
      <c r="BR485" s="340"/>
      <c r="BS485" s="340"/>
      <c r="BT485" s="340"/>
      <c r="BU485" s="340"/>
      <c r="BV485" s="278"/>
      <c r="BW485" s="280"/>
      <c r="BX485" s="384"/>
      <c r="BY485" s="68"/>
      <c r="BZ485" s="68"/>
      <c r="CA485" s="68"/>
      <c r="CB485" s="361" t="str">
        <f t="shared" si="12"/>
        <v/>
      </c>
      <c r="CC485" s="361" t="str">
        <f t="shared" si="13"/>
        <v/>
      </c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</row>
    <row r="486" spans="59:143" x14ac:dyDescent="0.25">
      <c r="BG486" s="137"/>
      <c r="BH486" s="137"/>
      <c r="BI486" s="137"/>
      <c r="BJ486" s="137"/>
      <c r="BK486" s="137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  <c r="EH486" s="137"/>
      <c r="EI486" s="137"/>
      <c r="EJ486" s="137"/>
      <c r="EK486" s="137"/>
      <c r="EL486" s="137"/>
      <c r="EM486" s="137"/>
    </row>
    <row r="487" spans="59:143" x14ac:dyDescent="0.25"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  <c r="DE487" s="137"/>
      <c r="DF487" s="137"/>
      <c r="DG487" s="137"/>
      <c r="DH487" s="137"/>
      <c r="DI487" s="137"/>
      <c r="DJ487" s="137"/>
      <c r="DK487" s="137"/>
      <c r="DL487" s="137"/>
      <c r="DM487" s="137"/>
      <c r="DN487" s="137"/>
      <c r="DO487" s="137"/>
      <c r="DP487" s="137"/>
      <c r="DQ487" s="137"/>
      <c r="DR487" s="137"/>
      <c r="DS487" s="137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7"/>
      <c r="ED487" s="137"/>
      <c r="EE487" s="137"/>
      <c r="EF487" s="137"/>
      <c r="EG487" s="137"/>
      <c r="EH487" s="137"/>
      <c r="EI487" s="137"/>
      <c r="EJ487" s="137"/>
      <c r="EK487" s="137"/>
      <c r="EL487" s="137"/>
      <c r="EM487" s="137"/>
    </row>
    <row r="488" spans="59:143" x14ac:dyDescent="0.25"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  <c r="CJ488" s="137"/>
      <c r="CK488" s="137"/>
      <c r="CL488" s="137"/>
      <c r="CM488" s="137"/>
      <c r="CN488" s="137"/>
      <c r="CO488" s="137"/>
      <c r="CP488" s="137"/>
      <c r="CQ488" s="137"/>
      <c r="CR488" s="137"/>
      <c r="CS488" s="137"/>
      <c r="CT488" s="137"/>
      <c r="CU488" s="137"/>
      <c r="CV488" s="137"/>
      <c r="CW488" s="137"/>
      <c r="CX488" s="137"/>
      <c r="CY488" s="137"/>
      <c r="CZ488" s="137"/>
      <c r="DA488" s="137"/>
      <c r="DB488" s="137"/>
      <c r="DC488" s="137"/>
      <c r="DD488" s="137"/>
      <c r="DE488" s="137"/>
      <c r="DF488" s="137"/>
      <c r="DG488" s="137"/>
      <c r="DH488" s="137"/>
      <c r="DI488" s="137"/>
      <c r="DJ488" s="137"/>
      <c r="DK488" s="137"/>
      <c r="DL488" s="137"/>
      <c r="DM488" s="137"/>
      <c r="DN488" s="137"/>
      <c r="DO488" s="137"/>
      <c r="DP488" s="137"/>
      <c r="DQ488" s="137"/>
      <c r="DR488" s="137"/>
      <c r="DS488" s="137"/>
      <c r="DT488" s="137"/>
      <c r="DU488" s="137"/>
      <c r="DV488" s="137"/>
      <c r="DW488" s="137"/>
      <c r="DX488" s="137"/>
      <c r="DY488" s="137"/>
      <c r="DZ488" s="137"/>
      <c r="EA488" s="137"/>
      <c r="EB488" s="137"/>
      <c r="EC488" s="137"/>
      <c r="ED488" s="137"/>
      <c r="EE488" s="137"/>
      <c r="EF488" s="137"/>
      <c r="EG488" s="137"/>
      <c r="EH488" s="137"/>
      <c r="EI488" s="137"/>
      <c r="EJ488" s="137"/>
      <c r="EK488" s="137"/>
      <c r="EL488" s="137"/>
      <c r="EM488" s="137"/>
    </row>
    <row r="489" spans="59:143" x14ac:dyDescent="0.25"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  <c r="DE489" s="137"/>
      <c r="DF489" s="137"/>
      <c r="DG489" s="137"/>
      <c r="DH489" s="137"/>
      <c r="DI489" s="137"/>
      <c r="DJ489" s="137"/>
      <c r="DK489" s="137"/>
      <c r="DL489" s="137"/>
      <c r="DM489" s="137"/>
      <c r="DN489" s="137"/>
      <c r="DO489" s="137"/>
      <c r="DP489" s="137"/>
      <c r="DQ489" s="137"/>
      <c r="DR489" s="137"/>
      <c r="DS489" s="137"/>
      <c r="DT489" s="137"/>
      <c r="DU489" s="137"/>
      <c r="DV489" s="137"/>
      <c r="DW489" s="137"/>
      <c r="DX489" s="137"/>
      <c r="DY489" s="137"/>
      <c r="DZ489" s="137"/>
      <c r="EA489" s="137"/>
      <c r="EB489" s="137"/>
      <c r="EC489" s="137"/>
      <c r="ED489" s="137"/>
      <c r="EE489" s="137"/>
      <c r="EF489" s="137"/>
      <c r="EG489" s="137"/>
      <c r="EH489" s="137"/>
      <c r="EI489" s="137"/>
      <c r="EJ489" s="137"/>
      <c r="EK489" s="137"/>
      <c r="EL489" s="137"/>
      <c r="EM489" s="137"/>
    </row>
    <row r="490" spans="59:143" x14ac:dyDescent="0.25"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  <c r="DE490" s="137"/>
      <c r="DF490" s="137"/>
      <c r="DG490" s="137"/>
      <c r="DH490" s="137"/>
      <c r="DI490" s="137"/>
      <c r="DJ490" s="137"/>
      <c r="DK490" s="137"/>
      <c r="DL490" s="137"/>
      <c r="DM490" s="137"/>
      <c r="DN490" s="137"/>
      <c r="DO490" s="137"/>
      <c r="DP490" s="137"/>
      <c r="DQ490" s="137"/>
      <c r="DR490" s="137"/>
      <c r="DS490" s="137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137"/>
      <c r="ED490" s="137"/>
      <c r="EE490" s="137"/>
      <c r="EF490" s="137"/>
      <c r="EG490" s="137"/>
      <c r="EH490" s="137"/>
      <c r="EI490" s="137"/>
      <c r="EJ490" s="137"/>
      <c r="EK490" s="137"/>
      <c r="EL490" s="137"/>
      <c r="EM490" s="137"/>
    </row>
    <row r="491" spans="59:143" x14ac:dyDescent="0.25"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37"/>
      <c r="DH491" s="137"/>
      <c r="DI491" s="137"/>
      <c r="DJ491" s="137"/>
      <c r="DK491" s="137"/>
      <c r="DL491" s="137"/>
      <c r="DM491" s="137"/>
      <c r="DN491" s="137"/>
      <c r="DO491" s="137"/>
      <c r="DP491" s="137"/>
      <c r="DQ491" s="137"/>
      <c r="DR491" s="137"/>
      <c r="DS491" s="137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137"/>
      <c r="ED491" s="137"/>
      <c r="EE491" s="137"/>
      <c r="EF491" s="137"/>
      <c r="EG491" s="137"/>
      <c r="EH491" s="137"/>
      <c r="EI491" s="137"/>
      <c r="EJ491" s="137"/>
      <c r="EK491" s="137"/>
      <c r="EL491" s="137"/>
      <c r="EM491" s="137"/>
    </row>
    <row r="492" spans="59:143" x14ac:dyDescent="0.25"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  <c r="CJ492" s="137"/>
      <c r="CK492" s="137"/>
      <c r="CL492" s="137"/>
      <c r="CM492" s="137"/>
      <c r="CN492" s="137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37"/>
      <c r="DH492" s="137"/>
      <c r="DI492" s="137"/>
      <c r="DJ492" s="137"/>
      <c r="DK492" s="137"/>
      <c r="DL492" s="137"/>
      <c r="DM492" s="137"/>
      <c r="DN492" s="137"/>
      <c r="DO492" s="137"/>
      <c r="DP492" s="137"/>
      <c r="DQ492" s="137"/>
      <c r="DR492" s="137"/>
      <c r="DS492" s="137"/>
      <c r="DT492" s="137"/>
      <c r="DU492" s="137"/>
      <c r="DV492" s="137"/>
      <c r="DW492" s="137"/>
      <c r="DX492" s="137"/>
      <c r="DY492" s="137"/>
      <c r="DZ492" s="137"/>
      <c r="EA492" s="137"/>
      <c r="EB492" s="137"/>
      <c r="EC492" s="137"/>
      <c r="ED492" s="137"/>
      <c r="EE492" s="137"/>
      <c r="EF492" s="137"/>
      <c r="EG492" s="137"/>
      <c r="EH492" s="137"/>
      <c r="EI492" s="137"/>
      <c r="EJ492" s="137"/>
      <c r="EK492" s="137"/>
      <c r="EL492" s="137"/>
      <c r="EM492" s="137"/>
    </row>
    <row r="493" spans="59:143" x14ac:dyDescent="0.25"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7"/>
      <c r="DZ493" s="137"/>
      <c r="EA493" s="137"/>
      <c r="EB493" s="137"/>
      <c r="EC493" s="137"/>
      <c r="ED493" s="137"/>
      <c r="EE493" s="137"/>
      <c r="EF493" s="137"/>
      <c r="EG493" s="137"/>
      <c r="EH493" s="137"/>
      <c r="EI493" s="137"/>
      <c r="EJ493" s="137"/>
      <c r="EK493" s="137"/>
      <c r="EL493" s="137"/>
      <c r="EM493" s="137"/>
    </row>
    <row r="494" spans="59:143" x14ac:dyDescent="0.25"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  <c r="CJ494" s="137"/>
      <c r="CK494" s="137"/>
      <c r="CL494" s="137"/>
      <c r="CM494" s="137"/>
      <c r="CN494" s="137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37"/>
      <c r="DH494" s="137"/>
      <c r="DI494" s="137"/>
      <c r="DJ494" s="137"/>
      <c r="DK494" s="137"/>
      <c r="DL494" s="137"/>
      <c r="DM494" s="137"/>
      <c r="DN494" s="137"/>
      <c r="DO494" s="137"/>
      <c r="DP494" s="137"/>
      <c r="DQ494" s="137"/>
      <c r="DR494" s="137"/>
      <c r="DS494" s="137"/>
      <c r="DT494" s="137"/>
      <c r="DU494" s="137"/>
      <c r="DV494" s="137"/>
      <c r="DW494" s="137"/>
      <c r="DX494" s="137"/>
      <c r="DY494" s="137"/>
      <c r="DZ494" s="137"/>
      <c r="EA494" s="137"/>
      <c r="EB494" s="137"/>
      <c r="EC494" s="137"/>
      <c r="ED494" s="137"/>
      <c r="EE494" s="137"/>
      <c r="EF494" s="137"/>
      <c r="EG494" s="137"/>
      <c r="EH494" s="137"/>
      <c r="EI494" s="137"/>
      <c r="EJ494" s="137"/>
      <c r="EK494" s="137"/>
      <c r="EL494" s="137"/>
      <c r="EM494" s="137"/>
    </row>
    <row r="495" spans="59:143" x14ac:dyDescent="0.25"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  <c r="CJ495" s="137"/>
      <c r="CK495" s="137"/>
      <c r="CL495" s="137"/>
      <c r="CM495" s="137"/>
      <c r="CN495" s="137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37"/>
      <c r="DH495" s="137"/>
      <c r="DI495" s="137"/>
      <c r="DJ495" s="137"/>
      <c r="DK495" s="137"/>
      <c r="DL495" s="137"/>
      <c r="DM495" s="137"/>
      <c r="DN495" s="137"/>
      <c r="DO495" s="137"/>
      <c r="DP495" s="137"/>
      <c r="DQ495" s="137"/>
      <c r="DR495" s="137"/>
      <c r="DS495" s="137"/>
      <c r="DT495" s="137"/>
      <c r="DU495" s="137"/>
      <c r="DV495" s="137"/>
      <c r="DW495" s="137"/>
      <c r="DX495" s="137"/>
      <c r="DY495" s="137"/>
      <c r="DZ495" s="137"/>
      <c r="EA495" s="137"/>
      <c r="EB495" s="137"/>
      <c r="EC495" s="137"/>
      <c r="ED495" s="137"/>
      <c r="EE495" s="137"/>
      <c r="EF495" s="137"/>
      <c r="EG495" s="137"/>
      <c r="EH495" s="137"/>
      <c r="EI495" s="137"/>
      <c r="EJ495" s="137"/>
      <c r="EK495" s="137"/>
      <c r="EL495" s="137"/>
      <c r="EM495" s="137"/>
    </row>
    <row r="496" spans="59:143" x14ac:dyDescent="0.25"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37"/>
      <c r="DH496" s="137"/>
      <c r="DI496" s="137"/>
      <c r="DJ496" s="137"/>
      <c r="DK496" s="137"/>
      <c r="DL496" s="137"/>
      <c r="DM496" s="137"/>
      <c r="DN496" s="137"/>
      <c r="DO496" s="137"/>
      <c r="DP496" s="137"/>
      <c r="DQ496" s="137"/>
      <c r="DR496" s="137"/>
      <c r="DS496" s="137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137"/>
      <c r="ED496" s="137"/>
      <c r="EE496" s="137"/>
      <c r="EF496" s="137"/>
      <c r="EG496" s="137"/>
      <c r="EH496" s="137"/>
      <c r="EI496" s="137"/>
      <c r="EJ496" s="137"/>
      <c r="EK496" s="137"/>
      <c r="EL496" s="137"/>
      <c r="EM496" s="137"/>
    </row>
    <row r="497" spans="59:143" x14ac:dyDescent="0.25"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37"/>
      <c r="DH497" s="137"/>
      <c r="DI497" s="137"/>
      <c r="DJ497" s="137"/>
      <c r="DK497" s="137"/>
      <c r="DL497" s="137"/>
      <c r="DM497" s="137"/>
      <c r="DN497" s="137"/>
      <c r="DO497" s="137"/>
      <c r="DP497" s="137"/>
      <c r="DQ497" s="137"/>
      <c r="DR497" s="137"/>
      <c r="DS497" s="137"/>
      <c r="DT497" s="137"/>
      <c r="DU497" s="137"/>
      <c r="DV497" s="137"/>
      <c r="DW497" s="137"/>
      <c r="DX497" s="137"/>
      <c r="DY497" s="137"/>
      <c r="DZ497" s="137"/>
      <c r="EA497" s="137"/>
      <c r="EB497" s="137"/>
      <c r="EC497" s="137"/>
      <c r="ED497" s="137"/>
      <c r="EE497" s="137"/>
      <c r="EF497" s="137"/>
      <c r="EG497" s="137"/>
      <c r="EH497" s="137"/>
      <c r="EI497" s="137"/>
      <c r="EJ497" s="137"/>
      <c r="EK497" s="137"/>
      <c r="EL497" s="137"/>
      <c r="EM497" s="137"/>
    </row>
    <row r="498" spans="59:143" x14ac:dyDescent="0.25"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  <c r="EH498" s="137"/>
      <c r="EI498" s="137"/>
      <c r="EJ498" s="137"/>
      <c r="EK498" s="137"/>
      <c r="EL498" s="137"/>
      <c r="EM498" s="137"/>
    </row>
    <row r="499" spans="59:143" x14ac:dyDescent="0.25"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37"/>
      <c r="DH499" s="137"/>
      <c r="DI499" s="137"/>
      <c r="DJ499" s="137"/>
      <c r="DK499" s="137"/>
      <c r="DL499" s="137"/>
      <c r="DM499" s="137"/>
      <c r="DN499" s="137"/>
      <c r="DO499" s="137"/>
      <c r="DP499" s="137"/>
      <c r="DQ499" s="137"/>
      <c r="DR499" s="137"/>
      <c r="DS499" s="137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137"/>
      <c r="ED499" s="137"/>
      <c r="EE499" s="137"/>
      <c r="EF499" s="137"/>
      <c r="EG499" s="137"/>
      <c r="EH499" s="137"/>
      <c r="EI499" s="137"/>
      <c r="EJ499" s="137"/>
      <c r="EK499" s="137"/>
      <c r="EL499" s="137"/>
      <c r="EM499" s="137"/>
    </row>
    <row r="500" spans="59:143" x14ac:dyDescent="0.25"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  <c r="EH500" s="137"/>
      <c r="EI500" s="137"/>
      <c r="EJ500" s="137"/>
      <c r="EK500" s="137"/>
      <c r="EL500" s="137"/>
      <c r="EM500" s="137"/>
    </row>
    <row r="516" spans="47:143" x14ac:dyDescent="0.25"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</row>
    <row r="517" spans="47:143" x14ac:dyDescent="0.25"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</row>
    <row r="518" spans="47:143" ht="18.75" x14ac:dyDescent="0.3">
      <c r="AU518" s="106"/>
      <c r="AV518" s="106"/>
      <c r="AW518" s="106"/>
      <c r="AX518" s="106"/>
      <c r="AY518" s="106"/>
      <c r="AZ518" s="106"/>
      <c r="BA518" s="103" t="s">
        <v>229</v>
      </c>
      <c r="BB518" s="102"/>
      <c r="BC518" s="102"/>
      <c r="BD518" s="102"/>
      <c r="BE518" s="102"/>
      <c r="BF518" s="102"/>
      <c r="BG518" s="102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</row>
    <row r="519" spans="47:143" ht="15.75" thickBot="1" x14ac:dyDescent="0.3"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91" t="s">
        <v>249</v>
      </c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</row>
    <row r="520" spans="47:143" ht="30.75" customHeight="1" thickBot="1" x14ac:dyDescent="0.3">
      <c r="AU520" s="106"/>
      <c r="AV520" s="106"/>
      <c r="AW520" s="106"/>
      <c r="AX520" s="106"/>
      <c r="AY520" s="106"/>
      <c r="AZ520" s="106"/>
      <c r="BA520" s="106"/>
      <c r="BB520" s="129" t="s">
        <v>12</v>
      </c>
      <c r="BC520" s="250" t="e">
        <f>VLOOKUP(B259,K94:L113,2,FALSE)</f>
        <v>#N/A</v>
      </c>
      <c r="BD520" s="106"/>
      <c r="BE520" s="362" t="s">
        <v>250</v>
      </c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</row>
    <row r="521" spans="47:143" ht="16.5" thickBot="1" x14ac:dyDescent="0.3"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363" t="s">
        <v>454</v>
      </c>
      <c r="BF521" s="85" t="s">
        <v>455</v>
      </c>
      <c r="BG521" s="373" t="s">
        <v>456</v>
      </c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</row>
    <row r="522" spans="47:143" ht="16.5" thickBot="1" x14ac:dyDescent="0.3">
      <c r="AU522" s="106"/>
      <c r="AV522" s="106"/>
      <c r="AW522" s="106"/>
      <c r="AX522" s="106"/>
      <c r="AY522" s="106"/>
      <c r="AZ522" s="106"/>
      <c r="BA522" s="120"/>
      <c r="BB522" s="130" t="s">
        <v>13</v>
      </c>
      <c r="BC522" s="248" t="s">
        <v>402</v>
      </c>
      <c r="BD522" s="368">
        <v>1</v>
      </c>
      <c r="BE522" s="369"/>
      <c r="BF522" s="380"/>
      <c r="BG522" s="381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</row>
    <row r="523" spans="47:143" ht="15.75" thickBot="1" x14ac:dyDescent="0.3">
      <c r="AU523" s="106"/>
      <c r="AV523" s="106"/>
      <c r="AW523" s="106"/>
      <c r="AX523" s="106"/>
      <c r="AY523" s="106"/>
      <c r="AZ523" s="106"/>
      <c r="BA523" s="121"/>
      <c r="BB523" s="106"/>
      <c r="BC523" s="106"/>
      <c r="BD523" s="368">
        <v>2</v>
      </c>
      <c r="BE523" s="374"/>
      <c r="BF523" s="380"/>
      <c r="BG523" s="381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</row>
    <row r="524" spans="47:143" ht="16.5" thickBot="1" x14ac:dyDescent="0.3">
      <c r="AU524" s="106"/>
      <c r="AV524" s="106"/>
      <c r="AW524" s="106"/>
      <c r="AX524" s="106"/>
      <c r="AY524" s="106"/>
      <c r="AZ524" s="106"/>
      <c r="BA524" s="122" t="s">
        <v>184</v>
      </c>
      <c r="BB524" s="130" t="s">
        <v>153</v>
      </c>
      <c r="BC524" s="276">
        <f>C4</f>
        <v>0</v>
      </c>
      <c r="BD524" s="368">
        <v>3</v>
      </c>
      <c r="BE524" s="374"/>
      <c r="BF524" s="380"/>
      <c r="BG524" s="381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</row>
    <row r="525" spans="47:143" ht="15.75" thickBot="1" x14ac:dyDescent="0.3">
      <c r="AU525" s="106"/>
      <c r="AV525" s="106"/>
      <c r="AW525" s="106"/>
      <c r="AX525" s="106"/>
      <c r="AY525" s="106"/>
      <c r="AZ525" s="106"/>
      <c r="BA525" s="122" t="s">
        <v>185</v>
      </c>
      <c r="BB525" s="106"/>
      <c r="BC525" s="106"/>
      <c r="BD525" s="368">
        <v>4</v>
      </c>
      <c r="BE525" s="374"/>
      <c r="BF525" s="380"/>
      <c r="BG525" s="381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</row>
    <row r="526" spans="47:143" ht="16.5" thickBot="1" x14ac:dyDescent="0.3">
      <c r="AU526" s="106"/>
      <c r="AV526" s="106"/>
      <c r="AW526" s="106"/>
      <c r="AX526" s="106"/>
      <c r="AY526" s="106"/>
      <c r="AZ526" s="106"/>
      <c r="BA526" s="122" t="s">
        <v>186</v>
      </c>
      <c r="BB526" s="131" t="s">
        <v>219</v>
      </c>
      <c r="BC526" s="249"/>
      <c r="BD526" s="368">
        <v>5</v>
      </c>
      <c r="BE526" s="365"/>
      <c r="BF526" s="380"/>
      <c r="BG526" s="381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</row>
    <row r="527" spans="47:143" ht="16.5" thickBot="1" x14ac:dyDescent="0.3">
      <c r="AU527" s="106"/>
      <c r="AV527" s="106"/>
      <c r="AW527" s="106"/>
      <c r="AX527" s="106"/>
      <c r="AY527" s="106"/>
      <c r="AZ527" s="106"/>
      <c r="BA527" s="122" t="s">
        <v>187</v>
      </c>
      <c r="BB527" s="132" t="s">
        <v>154</v>
      </c>
      <c r="BC527" s="249"/>
      <c r="BD527" s="368">
        <v>6</v>
      </c>
      <c r="BE527" s="366"/>
      <c r="BF527" s="380"/>
      <c r="BG527" s="381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</row>
    <row r="528" spans="47:143" ht="16.5" thickBot="1" x14ac:dyDescent="0.3">
      <c r="AU528" s="106"/>
      <c r="AV528" s="106"/>
      <c r="AW528" s="106"/>
      <c r="AX528" s="106"/>
      <c r="AY528" s="106"/>
      <c r="AZ528" s="106"/>
      <c r="BA528" s="122" t="s">
        <v>188</v>
      </c>
      <c r="BB528" s="132"/>
      <c r="BC528" s="249"/>
      <c r="BD528" s="368">
        <v>7</v>
      </c>
      <c r="BE528" s="367"/>
      <c r="BF528" s="380"/>
      <c r="BG528" s="381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</row>
    <row r="529" spans="47:143" ht="16.5" thickBot="1" x14ac:dyDescent="0.3">
      <c r="AU529" s="106"/>
      <c r="AV529" s="106"/>
      <c r="AW529" s="106"/>
      <c r="AX529" s="106"/>
      <c r="AY529" s="106"/>
      <c r="AZ529" s="106"/>
      <c r="BA529" s="122" t="s">
        <v>189</v>
      </c>
      <c r="BB529" s="132"/>
      <c r="BC529" s="249"/>
      <c r="BD529" s="368">
        <v>8</v>
      </c>
      <c r="BE529" s="365"/>
      <c r="BF529" s="380"/>
      <c r="BG529" s="381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</row>
    <row r="530" spans="47:143" ht="16.5" thickBot="1" x14ac:dyDescent="0.3">
      <c r="AU530" s="106"/>
      <c r="AV530" s="106"/>
      <c r="AW530" s="106"/>
      <c r="AX530" s="106"/>
      <c r="AY530" s="106"/>
      <c r="AZ530" s="106"/>
      <c r="BA530" s="122" t="s">
        <v>190</v>
      </c>
      <c r="BB530" s="132"/>
      <c r="BC530" s="249"/>
      <c r="BD530" s="368">
        <v>9</v>
      </c>
      <c r="BE530" s="366"/>
      <c r="BF530" s="380"/>
      <c r="BG530" s="381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</row>
    <row r="531" spans="47:143" ht="16.5" thickBot="1" x14ac:dyDescent="0.3">
      <c r="AU531" s="106"/>
      <c r="AV531" s="106"/>
      <c r="AW531" s="106"/>
      <c r="AX531" s="106"/>
      <c r="AY531" s="106"/>
      <c r="AZ531" s="106"/>
      <c r="BA531" s="122" t="s">
        <v>191</v>
      </c>
      <c r="BB531" s="132"/>
      <c r="BC531" s="249"/>
      <c r="BD531" s="368">
        <v>10</v>
      </c>
      <c r="BE531" s="365"/>
      <c r="BF531" s="380"/>
      <c r="BG531" s="381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</row>
    <row r="532" spans="47:143" ht="16.5" thickBot="1" x14ac:dyDescent="0.3">
      <c r="AU532" s="106"/>
      <c r="AV532" s="106"/>
      <c r="AW532" s="106"/>
      <c r="AX532" s="106"/>
      <c r="AY532" s="106"/>
      <c r="AZ532" s="106"/>
      <c r="BA532" s="123"/>
      <c r="BB532" s="133"/>
      <c r="BC532" s="249"/>
      <c r="BD532" s="368">
        <v>11</v>
      </c>
      <c r="BE532" s="364"/>
      <c r="BF532" s="380"/>
      <c r="BG532" s="381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</row>
    <row r="533" spans="47:143" x14ac:dyDescent="0.25"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368">
        <v>12</v>
      </c>
      <c r="BE533" s="365"/>
      <c r="BF533" s="380"/>
      <c r="BG533" s="381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</row>
    <row r="534" spans="47:143" x14ac:dyDescent="0.25"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368">
        <v>13</v>
      </c>
      <c r="BE534" s="366"/>
      <c r="BF534" s="380"/>
      <c r="BG534" s="381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</row>
    <row r="535" spans="47:143" x14ac:dyDescent="0.25"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368">
        <v>14</v>
      </c>
      <c r="BE535" s="367"/>
      <c r="BF535" s="380"/>
      <c r="BG535" s="381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</row>
    <row r="536" spans="47:143" x14ac:dyDescent="0.25"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368">
        <v>15</v>
      </c>
      <c r="BE536" s="365"/>
      <c r="BF536" s="380"/>
      <c r="BG536" s="381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</row>
    <row r="537" spans="47:143" x14ac:dyDescent="0.25"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</row>
    <row r="538" spans="47:143" x14ac:dyDescent="0.25"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</row>
    <row r="539" spans="47:143" ht="16.5" thickBot="1" x14ac:dyDescent="0.3">
      <c r="AU539" s="106"/>
      <c r="AV539" s="106"/>
      <c r="AW539" s="106"/>
      <c r="AX539" s="106"/>
      <c r="AY539" s="106"/>
      <c r="AZ539" s="106"/>
      <c r="BA539" s="155" t="s">
        <v>192</v>
      </c>
      <c r="BB539" s="165" t="s">
        <v>218</v>
      </c>
      <c r="BC539" s="156"/>
      <c r="BD539" s="157"/>
      <c r="BE539" s="158"/>
      <c r="BF539" s="159"/>
      <c r="BG539" s="165" t="s">
        <v>262</v>
      </c>
      <c r="BH539" s="160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</row>
    <row r="540" spans="47:143" x14ac:dyDescent="0.25">
      <c r="AU540" s="106"/>
      <c r="AV540" s="106"/>
      <c r="AW540" s="106"/>
      <c r="AX540" s="106"/>
      <c r="AY540" s="106"/>
      <c r="AZ540" s="106"/>
      <c r="BA540" s="161" t="s">
        <v>193</v>
      </c>
      <c r="BB540" s="125"/>
      <c r="BC540" s="166"/>
      <c r="BD540" s="71" t="s">
        <v>201</v>
      </c>
      <c r="BE540" s="71" t="s">
        <v>202</v>
      </c>
      <c r="BF540" s="85"/>
      <c r="BG540" s="200" t="s">
        <v>260</v>
      </c>
      <c r="BH540" s="71" t="s">
        <v>261</v>
      </c>
      <c r="BI540" s="209"/>
      <c r="BJ540" s="209">
        <f>IF(BW320="",0,1)</f>
        <v>0</v>
      </c>
      <c r="BK540" s="209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</row>
    <row r="541" spans="47:143" ht="29.85" customHeight="1" x14ac:dyDescent="0.25">
      <c r="AU541" s="106"/>
      <c r="AV541" s="106"/>
      <c r="AW541" s="106"/>
      <c r="AX541" s="106"/>
      <c r="AY541" s="106"/>
      <c r="AZ541" s="106"/>
      <c r="BA541" s="161" t="s">
        <v>185</v>
      </c>
      <c r="BB541" s="164" t="s">
        <v>240</v>
      </c>
      <c r="BC541" s="281" t="e">
        <f>VLOOKUP(BB541,$CB$321:$CC$485,2,FALSE)</f>
        <v>#N/A</v>
      </c>
      <c r="BD541" s="213"/>
      <c r="BE541" s="212"/>
      <c r="BF541" s="85"/>
      <c r="BG541" s="188" t="s">
        <v>348</v>
      </c>
      <c r="BH541" s="212"/>
      <c r="BI541" s="209">
        <f t="shared" ref="BI541:BI550" si="14">BV320</f>
        <v>0</v>
      </c>
      <c r="BJ541" s="209">
        <f>BJ540</f>
        <v>0</v>
      </c>
      <c r="BK541" s="209">
        <f>IF(AND(BW320="oui")*(BV320&lt;&gt;""),1,0)</f>
        <v>0</v>
      </c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</row>
    <row r="542" spans="47:143" ht="29.85" customHeight="1" x14ac:dyDescent="0.25">
      <c r="AU542" s="106"/>
      <c r="AV542" s="106"/>
      <c r="AW542" s="106"/>
      <c r="AX542" s="106"/>
      <c r="AY542" s="106"/>
      <c r="AZ542" s="106"/>
      <c r="BA542" s="161" t="s">
        <v>194</v>
      </c>
      <c r="BB542" s="164" t="s">
        <v>241</v>
      </c>
      <c r="BC542" s="281" t="e">
        <f>VLOOKUP(BB542,$CB$321:$CC$485,2,FALSE)</f>
        <v>#N/A</v>
      </c>
      <c r="BD542" s="213"/>
      <c r="BE542" s="212"/>
      <c r="BF542" s="85"/>
      <c r="BG542" s="188" t="s">
        <v>350</v>
      </c>
      <c r="BH542" s="212"/>
      <c r="BI542" s="209">
        <f t="shared" si="14"/>
        <v>0</v>
      </c>
      <c r="BJ542" s="209">
        <f>IF(AND($BJ$540=1)*(BV321&lt;&gt;""),2,0)</f>
        <v>0</v>
      </c>
      <c r="BK542" s="209">
        <f>IF(AND(BW321="oui")*(BV321&lt;&gt;""),$BK$541+1,0)</f>
        <v>0</v>
      </c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</row>
    <row r="543" spans="47:143" ht="29.85" customHeight="1" x14ac:dyDescent="0.25">
      <c r="AU543" s="106"/>
      <c r="AV543" s="106"/>
      <c r="AW543" s="106"/>
      <c r="AX543" s="106"/>
      <c r="AY543" s="106"/>
      <c r="AZ543" s="106"/>
      <c r="BA543" s="162" t="s">
        <v>185</v>
      </c>
      <c r="BB543" s="164" t="s">
        <v>242</v>
      </c>
      <c r="BC543" s="281" t="e">
        <f>VLOOKUP(BB543,$CB$321:$CC$485,2,FALSE)</f>
        <v>#N/A</v>
      </c>
      <c r="BD543" s="213"/>
      <c r="BE543" s="212"/>
      <c r="BF543" s="163"/>
      <c r="BG543" s="188" t="s">
        <v>349</v>
      </c>
      <c r="BH543" s="212"/>
      <c r="BI543" s="209">
        <f t="shared" si="14"/>
        <v>0</v>
      </c>
      <c r="BJ543" s="209">
        <f>IF(AND($BJ$540=1)*(BV322&lt;&gt;""),3,0)</f>
        <v>0</v>
      </c>
      <c r="BK543" s="209">
        <f>IF(AND(BW322="oui")*(BV322&lt;&gt;""),$BK$541+2,0)</f>
        <v>0</v>
      </c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</row>
    <row r="544" spans="47:143" x14ac:dyDescent="0.25"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247">
        <f>MAX(BH541:BH543)</f>
        <v>0</v>
      </c>
      <c r="BI544" s="209">
        <f t="shared" si="14"/>
        <v>0</v>
      </c>
      <c r="BJ544" s="209">
        <f>IF(AND($BJ$540=1)*(BV323&lt;&gt;""),4,0)</f>
        <v>0</v>
      </c>
      <c r="BK544" s="209">
        <f>IF(AND(BW323="oui")*(BV323&lt;&gt;""),$BK$541+3,0)</f>
        <v>0</v>
      </c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</row>
    <row r="545" spans="47:143" x14ac:dyDescent="0.25"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209">
        <f t="shared" si="14"/>
        <v>0</v>
      </c>
      <c r="BJ545" s="209">
        <f>IF(AND($BJ$540=1)*(BV324&lt;&gt;""),5,0)</f>
        <v>0</v>
      </c>
      <c r="BK545" s="209">
        <f>IF(AND(BW324="oui")*(BV324&lt;&gt;""),$BK$541+4,0)</f>
        <v>0</v>
      </c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</row>
    <row r="546" spans="47:143" x14ac:dyDescent="0.25"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209">
        <f t="shared" si="14"/>
        <v>0</v>
      </c>
      <c r="BJ546" s="209">
        <f>IF(AND($BJ$540=1)*(BV325&lt;&gt;""),6,0)</f>
        <v>0</v>
      </c>
      <c r="BK546" s="209">
        <f>IF(AND(BW325="oui")*(BV325&lt;&gt;""),$BK$541+5,0)</f>
        <v>0</v>
      </c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</row>
    <row r="547" spans="47:143" x14ac:dyDescent="0.25"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209">
        <f t="shared" si="14"/>
        <v>0</v>
      </c>
      <c r="BJ547" s="209">
        <f>IF(AND($BJ$540=1)*(BV326&lt;&gt;""),7,0)</f>
        <v>0</v>
      </c>
      <c r="BK547" s="209">
        <f>IF(AND(BW326="oui")*(BV326&lt;&gt;""),$BK$541+6,0)</f>
        <v>0</v>
      </c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</row>
    <row r="548" spans="47:143" x14ac:dyDescent="0.25"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209">
        <f t="shared" si="14"/>
        <v>0</v>
      </c>
      <c r="BJ548" s="209">
        <f>IF(AND($BJ$540=1)*(BV327&lt;&gt;""),8,0)</f>
        <v>0</v>
      </c>
      <c r="BK548" s="209">
        <f>IF(AND(BW327="oui")*(BV327&lt;&gt;""),$BK$541+7,0)</f>
        <v>0</v>
      </c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</row>
    <row r="549" spans="47:143" x14ac:dyDescent="0.25"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209">
        <f t="shared" si="14"/>
        <v>0</v>
      </c>
      <c r="BJ549" s="209">
        <f>IF(AND($BJ$540=1)*(BV328&lt;&gt;""),9,0)</f>
        <v>0</v>
      </c>
      <c r="BK549" s="209">
        <f>IF(AND(BW328="oui")*(BV328&lt;&gt;""),$BK$541+8,0)</f>
        <v>0</v>
      </c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</row>
    <row r="550" spans="47:143" x14ac:dyDescent="0.25"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209">
        <f t="shared" si="14"/>
        <v>0</v>
      </c>
      <c r="BJ550" s="209">
        <f>IF(AND($BJ$540=1)*(BV329&lt;&gt;""),10,0)</f>
        <v>0</v>
      </c>
      <c r="BK550" s="209">
        <f>IF(AND(BW329="oui")*(BV329&lt;&gt;""),$BK$541+9,0)</f>
        <v>0</v>
      </c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</row>
    <row r="551" spans="47:143" x14ac:dyDescent="0.25"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</row>
    <row r="552" spans="47:143" x14ac:dyDescent="0.25"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</row>
    <row r="553" spans="47:143" x14ac:dyDescent="0.25"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</row>
    <row r="554" spans="47:143" x14ac:dyDescent="0.25"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</row>
    <row r="555" spans="47:143" x14ac:dyDescent="0.25"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</row>
    <row r="556" spans="47:143" x14ac:dyDescent="0.25"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</row>
    <row r="557" spans="47:143" x14ac:dyDescent="0.25"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</row>
    <row r="558" spans="47:143" x14ac:dyDescent="0.25"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</row>
    <row r="559" spans="47:143" x14ac:dyDescent="0.25"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</row>
    <row r="560" spans="47:143" x14ac:dyDescent="0.25"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</row>
    <row r="561" spans="47:143" x14ac:dyDescent="0.25"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</row>
    <row r="562" spans="47:143" x14ac:dyDescent="0.25"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</row>
    <row r="563" spans="47:143" x14ac:dyDescent="0.25"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</row>
    <row r="564" spans="47:143" x14ac:dyDescent="0.25"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</row>
    <row r="565" spans="47:143" x14ac:dyDescent="0.25"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</row>
  </sheetData>
  <sheetProtection algorithmName="SHA-512" hashValue="jQ0LnNTQ2LyxhG5CXffYTqxDV05nB6ayKIdtXLw64+6gMYkLe3PuUe65IgujET6oNZmhZuEbAtsH3cRH00Ur/A==" saltValue="KIOKCJe3c9gROS1eQD+4tg==" spinCount="100000" sheet="1" objects="1" scenarios="1"/>
  <mergeCells count="29">
    <mergeCell ref="BX320:BX485"/>
    <mergeCell ref="I94:I113"/>
    <mergeCell ref="BR318:BU318"/>
    <mergeCell ref="C4:D4"/>
    <mergeCell ref="C92:G92"/>
    <mergeCell ref="C253:D253"/>
    <mergeCell ref="C266:D266"/>
    <mergeCell ref="F266:G266"/>
    <mergeCell ref="C267:D267"/>
    <mergeCell ref="F267:G267"/>
    <mergeCell ref="C268:D268"/>
    <mergeCell ref="F268:G268"/>
    <mergeCell ref="C269:D269"/>
    <mergeCell ref="F269:G269"/>
    <mergeCell ref="BF522:BG522"/>
    <mergeCell ref="BF523:BG523"/>
    <mergeCell ref="BF524:BG524"/>
    <mergeCell ref="BF525:BG525"/>
    <mergeCell ref="BF526:BG526"/>
    <mergeCell ref="BF527:BG527"/>
    <mergeCell ref="BF534:BG534"/>
    <mergeCell ref="BF535:BG535"/>
    <mergeCell ref="BF536:BG536"/>
    <mergeCell ref="BF528:BG528"/>
    <mergeCell ref="BF529:BG529"/>
    <mergeCell ref="BF530:BG530"/>
    <mergeCell ref="BF531:BG531"/>
    <mergeCell ref="BF532:BG532"/>
    <mergeCell ref="BF533:BG533"/>
  </mergeCells>
  <conditionalFormatting sqref="BG541:BG543">
    <cfRule type="expression" dxfId="5" priority="1" stopIfTrue="1">
      <formula>$BG$110=$BY$315</formula>
    </cfRule>
    <cfRule type="expression" dxfId="4" priority="2" stopIfTrue="1">
      <formula>$BG$110=$BY$314</formula>
    </cfRule>
  </conditionalFormatting>
  <dataValidations count="5">
    <dataValidation type="list" allowBlank="1" showInputMessage="1" showErrorMessage="1" sqref="BG541:BG543">
      <formula1>$BY$313:$BY$315</formula1>
    </dataValidation>
    <dataValidation type="list" allowBlank="1" showInputMessage="1" showErrorMessage="1" sqref="H94:H113">
      <formula1>$A$93</formula1>
    </dataValidation>
    <dataValidation type="list" allowBlank="1" showInputMessage="1" showErrorMessage="1" sqref="BW320:BW485">
      <formula1>$BZ$313:$BZ$315</formula1>
    </dataValidation>
    <dataValidation type="list" allowBlank="1" showInputMessage="1" showErrorMessage="1" sqref="C94:D113">
      <formula1>$I$89:$I$92</formula1>
    </dataValidation>
    <dataValidation type="list" allowBlank="1" showInputMessage="1" showErrorMessage="1" sqref="F94:F113">
      <formula1>$I$89:$I$91</formula1>
    </dataValidation>
  </dataValidations>
  <hyperlinks>
    <hyperlink ref="B20" location="AAC4!A105" display="cliquer ici"/>
    <hyperlink ref="B28" location="AAC4!BG539" display="cliquer ici"/>
    <hyperlink ref="B32" location="AAC4!B268" display="cliquer ici"/>
    <hyperlink ref="B24" location="AAC4!BR324" display="cliquer ici"/>
    <hyperlink ref="BX320:BX485" location="AAC4!BM305" display="AAC4!BM305"/>
    <hyperlink ref="I94:I113" location="AAC4!B85" display="AAC4!B85"/>
  </hyperlinks>
  <pageMargins left="0.25" right="0.25" top="0.75" bottom="0.75" header="0.3" footer="0.3"/>
  <pageSetup paperSize="9" scale="80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7">
    <pageSetUpPr fitToPage="1"/>
  </sheetPr>
  <dimension ref="A1:EM565"/>
  <sheetViews>
    <sheetView zoomScale="80" zoomScaleNormal="80" workbookViewId="0"/>
  </sheetViews>
  <sheetFormatPr baseColWidth="10" defaultColWidth="10.5703125" defaultRowHeight="15" x14ac:dyDescent="0.25"/>
  <cols>
    <col min="1" max="1" width="8.5703125" style="64" customWidth="1"/>
    <col min="2" max="2" width="94.5703125" style="64" bestFit="1" customWidth="1"/>
    <col min="3" max="3" width="7.5703125" style="64" customWidth="1"/>
    <col min="4" max="4" width="25" style="64" customWidth="1"/>
    <col min="5" max="5" width="15.5703125" style="64" customWidth="1"/>
    <col min="6" max="6" width="10" style="64" customWidth="1"/>
    <col min="7" max="7" width="15.42578125" style="64" customWidth="1"/>
    <col min="8" max="8" width="25.5703125" style="64" bestFit="1" customWidth="1"/>
    <col min="9" max="9" width="6" style="64" customWidth="1"/>
    <col min="10" max="48" width="18.5703125" style="64" customWidth="1"/>
    <col min="49" max="49" width="43.5703125" style="64" customWidth="1"/>
    <col min="50" max="51" width="32.42578125" style="64" customWidth="1"/>
    <col min="52" max="53" width="10.5703125" style="64"/>
    <col min="54" max="54" width="20.5703125" style="64" customWidth="1"/>
    <col min="55" max="55" width="52.5703125" style="64" customWidth="1"/>
    <col min="56" max="56" width="19.42578125" style="64" customWidth="1"/>
    <col min="57" max="57" width="24.42578125" style="64" customWidth="1"/>
    <col min="58" max="58" width="2" style="64" customWidth="1"/>
    <col min="59" max="59" width="29.42578125" style="64" customWidth="1"/>
    <col min="60" max="60" width="14.5703125" style="64" customWidth="1"/>
    <col min="61" max="61" width="29.42578125" style="64" customWidth="1"/>
    <col min="62" max="64" width="10.5703125" style="64"/>
    <col min="65" max="65" width="11.5703125" style="64" customWidth="1"/>
    <col min="66" max="66" width="13.5703125" style="64" customWidth="1"/>
    <col min="67" max="67" width="12.5703125" style="64" customWidth="1"/>
    <col min="68" max="68" width="45.5703125" style="64" customWidth="1"/>
    <col min="69" max="69" width="30.5703125" style="64" customWidth="1"/>
    <col min="70" max="73" width="34.5703125" style="64" customWidth="1"/>
    <col min="74" max="74" width="34" style="64" customWidth="1"/>
    <col min="75" max="75" width="27.5703125" style="64" customWidth="1"/>
    <col min="76" max="76" width="5.42578125" style="64" customWidth="1"/>
    <col min="77" max="80" width="10.5703125" style="64"/>
    <col min="81" max="81" width="11.42578125" style="64" customWidth="1"/>
    <col min="82" max="85" width="10.5703125" style="64"/>
    <col min="86" max="86" width="34" style="64" customWidth="1"/>
    <col min="87" max="87" width="28.42578125" style="64" customWidth="1"/>
    <col min="88" max="16384" width="10.5703125" style="64"/>
  </cols>
  <sheetData>
    <row r="1" spans="1:81" s="107" customFormat="1" ht="15.75" thickBot="1" x14ac:dyDescent="0.3"/>
    <row r="2" spans="1:81" s="107" customFormat="1" ht="21.75" thickBot="1" x14ac:dyDescent="0.4">
      <c r="B2" s="110" t="s">
        <v>214</v>
      </c>
      <c r="C2" s="111"/>
      <c r="D2" s="111"/>
      <c r="E2" s="111"/>
      <c r="F2" s="111"/>
      <c r="G2" s="111"/>
      <c r="H2" s="112"/>
    </row>
    <row r="3" spans="1:81" s="107" customFormat="1" ht="15.75" thickBot="1" x14ac:dyDescent="0.3"/>
    <row r="4" spans="1:81" s="107" customFormat="1" ht="15.75" thickBot="1" x14ac:dyDescent="0.3">
      <c r="B4" s="211" t="s">
        <v>259</v>
      </c>
      <c r="C4" s="388"/>
      <c r="D4" s="389"/>
      <c r="G4" s="109" t="s">
        <v>275</v>
      </c>
      <c r="H4" s="228"/>
    </row>
    <row r="5" spans="1:81" s="107" customFormat="1" x14ac:dyDescent="0.25"/>
    <row r="6" spans="1:81" x14ac:dyDescent="0.2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</row>
    <row r="7" spans="1:81" x14ac:dyDescent="0.2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</row>
    <row r="8" spans="1:81" x14ac:dyDescent="0.2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</row>
    <row r="9" spans="1:81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</row>
    <row r="10" spans="1:81" x14ac:dyDescent="0.2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</row>
    <row r="11" spans="1:81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</row>
    <row r="12" spans="1:81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</row>
    <row r="13" spans="1:81" x14ac:dyDescent="0.25">
      <c r="A13" s="136" t="s">
        <v>204</v>
      </c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</row>
    <row r="14" spans="1:81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</row>
    <row r="15" spans="1:81" x14ac:dyDescent="0.25">
      <c r="A15" s="107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</row>
    <row r="16" spans="1:81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</row>
    <row r="17" spans="1:81" x14ac:dyDescent="0.25">
      <c r="A17" s="10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</row>
    <row r="18" spans="1:81" ht="16.5" thickBot="1" x14ac:dyDescent="0.3">
      <c r="A18" s="107"/>
      <c r="B18" s="210" t="s">
        <v>258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</row>
    <row r="19" spans="1:81" ht="16.5" thickBot="1" x14ac:dyDescent="0.3">
      <c r="A19" s="107"/>
      <c r="B19" s="229" t="s">
        <v>225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</row>
    <row r="20" spans="1:81" ht="15.75" thickBot="1" x14ac:dyDescent="0.3">
      <c r="A20" s="107"/>
      <c r="B20" s="104" t="s">
        <v>106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</row>
    <row r="21" spans="1:81" x14ac:dyDescent="0.25">
      <c r="A21" s="107"/>
      <c r="B21" s="109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</row>
    <row r="22" spans="1:81" ht="15.75" thickBot="1" x14ac:dyDescent="0.3">
      <c r="A22" s="107"/>
      <c r="B22" s="107"/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</row>
    <row r="23" spans="1:81" ht="16.5" thickBot="1" x14ac:dyDescent="0.3">
      <c r="A23" s="107"/>
      <c r="B23" s="229" t="s">
        <v>226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</row>
    <row r="24" spans="1:81" ht="15.75" thickBot="1" x14ac:dyDescent="0.3">
      <c r="A24" s="107"/>
      <c r="B24" s="104" t="s">
        <v>106</v>
      </c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</row>
    <row r="25" spans="1:81" x14ac:dyDescent="0.25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</row>
    <row r="26" spans="1:81" ht="15.75" thickBot="1" x14ac:dyDescent="0.3">
      <c r="A26" s="107"/>
      <c r="B26" s="109"/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</row>
    <row r="27" spans="1:81" ht="16.5" thickBot="1" x14ac:dyDescent="0.3">
      <c r="A27" s="107"/>
      <c r="B27" s="229" t="s">
        <v>227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</row>
    <row r="28" spans="1:81" ht="15.75" thickBot="1" x14ac:dyDescent="0.3">
      <c r="A28" s="107"/>
      <c r="B28" s="104" t="s">
        <v>106</v>
      </c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</row>
    <row r="29" spans="1:81" x14ac:dyDescent="0.25">
      <c r="A29" s="107"/>
      <c r="B29" s="109"/>
      <c r="C29" s="108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</row>
    <row r="30" spans="1:81" ht="15.75" thickBot="1" x14ac:dyDescent="0.3">
      <c r="A30" s="107"/>
      <c r="B30" s="109"/>
      <c r="C30" s="108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</row>
    <row r="31" spans="1:81" ht="16.5" thickBot="1" x14ac:dyDescent="0.3">
      <c r="A31" s="107"/>
      <c r="B31" s="179" t="s">
        <v>244</v>
      </c>
      <c r="C31" s="108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</row>
    <row r="32" spans="1:81" ht="15.75" thickBot="1" x14ac:dyDescent="0.3">
      <c r="A32" s="107"/>
      <c r="B32" s="104" t="s">
        <v>106</v>
      </c>
      <c r="C32" s="108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</row>
    <row r="33" spans="1:81" x14ac:dyDescent="0.25">
      <c r="A33" s="107"/>
      <c r="B33" s="109"/>
      <c r="C33" s="108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</row>
    <row r="34" spans="1:81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</row>
    <row r="35" spans="1:81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</row>
    <row r="36" spans="1:81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</row>
    <row r="37" spans="1:81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</row>
    <row r="38" spans="1:81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</row>
    <row r="39" spans="1:81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</row>
    <row r="40" spans="1:81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</row>
    <row r="41" spans="1:81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</row>
    <row r="42" spans="1:81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</row>
    <row r="43" spans="1:81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</row>
    <row r="44" spans="1:81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</row>
    <row r="45" spans="1:81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</row>
    <row r="46" spans="1:81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</row>
    <row r="47" spans="1:81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</row>
    <row r="48" spans="1:81" x14ac:dyDescent="0.25">
      <c r="A48" s="107"/>
      <c r="B48" s="107"/>
      <c r="C48" s="107"/>
      <c r="D48" s="107"/>
      <c r="E48" s="107"/>
      <c r="F48" s="167" t="s">
        <v>223</v>
      </c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</row>
    <row r="49" spans="1:81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</row>
    <row r="50" spans="1:81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</row>
    <row r="51" spans="1:81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</row>
    <row r="52" spans="1:81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</row>
    <row r="53" spans="1:81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</row>
    <row r="54" spans="1:81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</row>
    <row r="55" spans="1:81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</row>
    <row r="56" spans="1:81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</row>
    <row r="57" spans="1:81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</row>
    <row r="58" spans="1:81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</row>
    <row r="59" spans="1:81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</row>
    <row r="60" spans="1:81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</row>
    <row r="61" spans="1:81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</row>
    <row r="62" spans="1:81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</row>
    <row r="63" spans="1:81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</row>
    <row r="64" spans="1:81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</row>
    <row r="65" spans="1:81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</row>
    <row r="66" spans="1:81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</row>
    <row r="67" spans="1:81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</row>
    <row r="68" spans="1:81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</row>
    <row r="69" spans="1:81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</row>
    <row r="70" spans="1:81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</row>
    <row r="71" spans="1:81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</row>
    <row r="72" spans="1:81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</row>
    <row r="73" spans="1:81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</row>
    <row r="74" spans="1:81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</row>
    <row r="75" spans="1:81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</row>
    <row r="76" spans="1:81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</row>
    <row r="77" spans="1:81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</row>
    <row r="78" spans="1:81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</row>
    <row r="79" spans="1:81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</row>
    <row r="80" spans="1:81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</row>
    <row r="81" spans="1:81" x14ac:dyDescent="0.25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</row>
    <row r="82" spans="1:81" x14ac:dyDescent="0.25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</row>
    <row r="83" spans="1:81" x14ac:dyDescent="0.25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</row>
    <row r="84" spans="1:81" x14ac:dyDescent="0.25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</row>
    <row r="85" spans="1:81" x14ac:dyDescent="0.25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</row>
    <row r="86" spans="1:81" x14ac:dyDescent="0.25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</row>
    <row r="87" spans="1:81" x14ac:dyDescent="0.25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</row>
    <row r="88" spans="1:81" ht="18.75" x14ac:dyDescent="0.3">
      <c r="A88" s="103" t="s">
        <v>235</v>
      </c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</row>
    <row r="89" spans="1:81" x14ac:dyDescent="0.25">
      <c r="A89" s="114"/>
      <c r="B89" s="114"/>
      <c r="C89" s="114"/>
      <c r="D89" s="114"/>
      <c r="E89" s="114"/>
      <c r="F89" s="114"/>
      <c r="G89" s="114"/>
      <c r="H89" s="114"/>
      <c r="I89" s="170">
        <v>1</v>
      </c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</row>
    <row r="90" spans="1:81" ht="14.85" customHeight="1" x14ac:dyDescent="0.25">
      <c r="A90" s="114"/>
      <c r="B90" s="199" t="s">
        <v>256</v>
      </c>
      <c r="C90" s="256" t="s">
        <v>282</v>
      </c>
      <c r="D90" s="197"/>
      <c r="E90" s="197"/>
      <c r="F90" s="197"/>
      <c r="G90" s="198"/>
      <c r="H90" s="114"/>
      <c r="I90" s="170">
        <v>2</v>
      </c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</row>
    <row r="91" spans="1:81" x14ac:dyDescent="0.25">
      <c r="A91" s="114"/>
      <c r="B91" s="114"/>
      <c r="C91" s="257" t="s">
        <v>254</v>
      </c>
      <c r="D91" s="253"/>
      <c r="E91" s="253"/>
      <c r="F91" s="253"/>
      <c r="G91" s="254"/>
      <c r="H91" s="258" t="s">
        <v>283</v>
      </c>
      <c r="I91" s="170">
        <v>3</v>
      </c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</row>
    <row r="92" spans="1:81" ht="31.5" customHeight="1" x14ac:dyDescent="0.3">
      <c r="A92" s="114"/>
      <c r="B92" s="196" t="s">
        <v>292</v>
      </c>
      <c r="C92" s="390" t="s">
        <v>284</v>
      </c>
      <c r="D92" s="391"/>
      <c r="E92" s="391"/>
      <c r="F92" s="391"/>
      <c r="G92" s="392"/>
      <c r="H92" s="259" t="s">
        <v>230</v>
      </c>
      <c r="I92" s="170">
        <v>4</v>
      </c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</row>
    <row r="93" spans="1:81" ht="15.75" thickBot="1" x14ac:dyDescent="0.3">
      <c r="A93" s="169" t="s">
        <v>224</v>
      </c>
      <c r="B93" s="255" t="s">
        <v>281</v>
      </c>
      <c r="C93" s="251" t="s">
        <v>92</v>
      </c>
      <c r="D93" s="252" t="s">
        <v>93</v>
      </c>
      <c r="E93" s="252" t="s">
        <v>94</v>
      </c>
      <c r="F93" s="252" t="s">
        <v>112</v>
      </c>
      <c r="G93" s="252" t="s">
        <v>209</v>
      </c>
      <c r="H93" s="260" t="s">
        <v>237</v>
      </c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</row>
    <row r="94" spans="1:81" x14ac:dyDescent="0.25">
      <c r="A94" s="118">
        <v>1</v>
      </c>
      <c r="B94" s="190"/>
      <c r="C94" s="188"/>
      <c r="D94" s="188"/>
      <c r="E94" s="116">
        <f t="shared" ref="E94:E113" si="0">C94*D94</f>
        <v>0</v>
      </c>
      <c r="F94" s="188"/>
      <c r="G94" s="116">
        <f>IF(F94&lt;&gt;"",E94*F94,E94)</f>
        <v>0</v>
      </c>
      <c r="H94" s="189"/>
      <c r="I94" s="382" t="s">
        <v>405</v>
      </c>
      <c r="J94" s="114"/>
      <c r="K94" s="171">
        <f>H94</f>
        <v>0</v>
      </c>
      <c r="L94" s="170">
        <f>B94</f>
        <v>0</v>
      </c>
      <c r="M94" s="170">
        <f>G94</f>
        <v>0</v>
      </c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</row>
    <row r="95" spans="1:81" x14ac:dyDescent="0.25">
      <c r="A95" s="118">
        <v>2</v>
      </c>
      <c r="B95" s="190"/>
      <c r="C95" s="188"/>
      <c r="D95" s="188"/>
      <c r="E95" s="116">
        <f t="shared" si="0"/>
        <v>0</v>
      </c>
      <c r="F95" s="188"/>
      <c r="G95" s="116">
        <f t="shared" ref="G95:G113" si="1">IF(F95&lt;&gt;"",E95*F95,E95)</f>
        <v>0</v>
      </c>
      <c r="H95" s="189"/>
      <c r="I95" s="383"/>
      <c r="J95" s="114"/>
      <c r="K95" s="171">
        <f t="shared" ref="K95:K113" si="2">H95</f>
        <v>0</v>
      </c>
      <c r="L95" s="170">
        <f t="shared" ref="L95:L113" si="3">B95</f>
        <v>0</v>
      </c>
      <c r="M95" s="170">
        <f t="shared" ref="M95:M113" si="4">G95</f>
        <v>0</v>
      </c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</row>
    <row r="96" spans="1:81" x14ac:dyDescent="0.25">
      <c r="A96" s="118">
        <v>3</v>
      </c>
      <c r="B96" s="190"/>
      <c r="C96" s="188"/>
      <c r="D96" s="188"/>
      <c r="E96" s="116">
        <f t="shared" si="0"/>
        <v>0</v>
      </c>
      <c r="F96" s="188"/>
      <c r="G96" s="116">
        <f t="shared" si="1"/>
        <v>0</v>
      </c>
      <c r="H96" s="189"/>
      <c r="I96" s="383"/>
      <c r="J96" s="114"/>
      <c r="K96" s="171">
        <f t="shared" si="2"/>
        <v>0</v>
      </c>
      <c r="L96" s="170">
        <f t="shared" si="3"/>
        <v>0</v>
      </c>
      <c r="M96" s="170">
        <f t="shared" si="4"/>
        <v>0</v>
      </c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</row>
    <row r="97" spans="1:61" ht="19.5" customHeight="1" x14ac:dyDescent="0.25">
      <c r="A97" s="118">
        <v>4</v>
      </c>
      <c r="B97" s="190"/>
      <c r="C97" s="188"/>
      <c r="D97" s="188"/>
      <c r="E97" s="116">
        <f t="shared" si="0"/>
        <v>0</v>
      </c>
      <c r="F97" s="188"/>
      <c r="G97" s="116">
        <f t="shared" si="1"/>
        <v>0</v>
      </c>
      <c r="H97" s="189"/>
      <c r="I97" s="383"/>
      <c r="J97" s="114"/>
      <c r="K97" s="171">
        <f t="shared" si="2"/>
        <v>0</v>
      </c>
      <c r="L97" s="170">
        <f t="shared" si="3"/>
        <v>0</v>
      </c>
      <c r="M97" s="170">
        <f t="shared" si="4"/>
        <v>0</v>
      </c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</row>
    <row r="98" spans="1:61" x14ac:dyDescent="0.25">
      <c r="A98" s="118">
        <v>5</v>
      </c>
      <c r="B98" s="190"/>
      <c r="C98" s="188"/>
      <c r="D98" s="188"/>
      <c r="E98" s="116">
        <f t="shared" si="0"/>
        <v>0</v>
      </c>
      <c r="F98" s="188"/>
      <c r="G98" s="116">
        <f t="shared" si="1"/>
        <v>0</v>
      </c>
      <c r="H98" s="189"/>
      <c r="I98" s="383"/>
      <c r="J98" s="114"/>
      <c r="K98" s="171">
        <f t="shared" si="2"/>
        <v>0</v>
      </c>
      <c r="L98" s="170">
        <f t="shared" si="3"/>
        <v>0</v>
      </c>
      <c r="M98" s="170">
        <f t="shared" si="4"/>
        <v>0</v>
      </c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</row>
    <row r="99" spans="1:61" x14ac:dyDescent="0.25">
      <c r="A99" s="118">
        <v>6</v>
      </c>
      <c r="B99" s="190"/>
      <c r="C99" s="188"/>
      <c r="D99" s="188"/>
      <c r="E99" s="116">
        <f t="shared" si="0"/>
        <v>0</v>
      </c>
      <c r="F99" s="188"/>
      <c r="G99" s="116">
        <f t="shared" si="1"/>
        <v>0</v>
      </c>
      <c r="H99" s="189"/>
      <c r="I99" s="383"/>
      <c r="J99" s="114"/>
      <c r="K99" s="171">
        <f t="shared" si="2"/>
        <v>0</v>
      </c>
      <c r="L99" s="170">
        <f t="shared" si="3"/>
        <v>0</v>
      </c>
      <c r="M99" s="170">
        <f t="shared" si="4"/>
        <v>0</v>
      </c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</row>
    <row r="100" spans="1:61" x14ac:dyDescent="0.25">
      <c r="A100" s="118">
        <v>7</v>
      </c>
      <c r="B100" s="190"/>
      <c r="C100" s="188"/>
      <c r="D100" s="188"/>
      <c r="E100" s="116">
        <f t="shared" si="0"/>
        <v>0</v>
      </c>
      <c r="F100" s="188"/>
      <c r="G100" s="116">
        <f t="shared" si="1"/>
        <v>0</v>
      </c>
      <c r="H100" s="189"/>
      <c r="I100" s="383"/>
      <c r="J100" s="114"/>
      <c r="K100" s="171">
        <f t="shared" si="2"/>
        <v>0</v>
      </c>
      <c r="L100" s="170">
        <f t="shared" si="3"/>
        <v>0</v>
      </c>
      <c r="M100" s="170">
        <f t="shared" si="4"/>
        <v>0</v>
      </c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</row>
    <row r="101" spans="1:61" x14ac:dyDescent="0.25">
      <c r="A101" s="118">
        <v>8</v>
      </c>
      <c r="B101" s="190"/>
      <c r="C101" s="188"/>
      <c r="D101" s="188"/>
      <c r="E101" s="116">
        <f t="shared" si="0"/>
        <v>0</v>
      </c>
      <c r="F101" s="188"/>
      <c r="G101" s="116">
        <f t="shared" si="1"/>
        <v>0</v>
      </c>
      <c r="H101" s="189"/>
      <c r="I101" s="383"/>
      <c r="J101" s="114"/>
      <c r="K101" s="171">
        <f t="shared" si="2"/>
        <v>0</v>
      </c>
      <c r="L101" s="170">
        <f t="shared" si="3"/>
        <v>0</v>
      </c>
      <c r="M101" s="170">
        <f t="shared" si="4"/>
        <v>0</v>
      </c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</row>
    <row r="102" spans="1:61" x14ac:dyDescent="0.25">
      <c r="A102" s="118">
        <v>9</v>
      </c>
      <c r="B102" s="190"/>
      <c r="C102" s="188"/>
      <c r="D102" s="188"/>
      <c r="E102" s="116">
        <f t="shared" si="0"/>
        <v>0</v>
      </c>
      <c r="F102" s="188"/>
      <c r="G102" s="116">
        <f t="shared" si="1"/>
        <v>0</v>
      </c>
      <c r="H102" s="189"/>
      <c r="I102" s="383"/>
      <c r="J102" s="114"/>
      <c r="K102" s="171">
        <f t="shared" si="2"/>
        <v>0</v>
      </c>
      <c r="L102" s="170">
        <f t="shared" si="3"/>
        <v>0</v>
      </c>
      <c r="M102" s="170">
        <f t="shared" si="4"/>
        <v>0</v>
      </c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</row>
    <row r="103" spans="1:61" s="23" customFormat="1" x14ac:dyDescent="0.25">
      <c r="A103" s="119">
        <v>10</v>
      </c>
      <c r="B103" s="190"/>
      <c r="C103" s="188"/>
      <c r="D103" s="188"/>
      <c r="E103" s="116">
        <f t="shared" si="0"/>
        <v>0</v>
      </c>
      <c r="F103" s="188"/>
      <c r="G103" s="116">
        <f t="shared" si="1"/>
        <v>0</v>
      </c>
      <c r="H103" s="189"/>
      <c r="I103" s="383"/>
      <c r="J103" s="114"/>
      <c r="K103" s="171">
        <f t="shared" si="2"/>
        <v>0</v>
      </c>
      <c r="L103" s="170">
        <f t="shared" si="3"/>
        <v>0</v>
      </c>
      <c r="M103" s="170">
        <f t="shared" si="4"/>
        <v>0</v>
      </c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</row>
    <row r="104" spans="1:61" x14ac:dyDescent="0.25">
      <c r="A104" s="118">
        <v>11</v>
      </c>
      <c r="B104" s="190"/>
      <c r="C104" s="188"/>
      <c r="D104" s="188"/>
      <c r="E104" s="116">
        <f t="shared" si="0"/>
        <v>0</v>
      </c>
      <c r="F104" s="188"/>
      <c r="G104" s="116">
        <f t="shared" si="1"/>
        <v>0</v>
      </c>
      <c r="H104" s="189"/>
      <c r="I104" s="383"/>
      <c r="J104" s="114"/>
      <c r="K104" s="171">
        <f t="shared" si="2"/>
        <v>0</v>
      </c>
      <c r="L104" s="170">
        <f t="shared" si="3"/>
        <v>0</v>
      </c>
      <c r="M104" s="170">
        <f t="shared" si="4"/>
        <v>0</v>
      </c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</row>
    <row r="105" spans="1:61" x14ac:dyDescent="0.25">
      <c r="A105" s="119">
        <v>12</v>
      </c>
      <c r="B105" s="190"/>
      <c r="C105" s="188"/>
      <c r="D105" s="188"/>
      <c r="E105" s="116">
        <f t="shared" si="0"/>
        <v>0</v>
      </c>
      <c r="F105" s="188"/>
      <c r="G105" s="116">
        <f t="shared" si="1"/>
        <v>0</v>
      </c>
      <c r="H105" s="189"/>
      <c r="I105" s="383"/>
      <c r="J105" s="114"/>
      <c r="K105" s="171">
        <f t="shared" si="2"/>
        <v>0</v>
      </c>
      <c r="L105" s="170">
        <f t="shared" si="3"/>
        <v>0</v>
      </c>
      <c r="M105" s="170">
        <f t="shared" si="4"/>
        <v>0</v>
      </c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</row>
    <row r="106" spans="1:61" x14ac:dyDescent="0.25">
      <c r="A106" s="118">
        <v>13</v>
      </c>
      <c r="B106" s="190"/>
      <c r="C106" s="188"/>
      <c r="D106" s="188"/>
      <c r="E106" s="116">
        <f t="shared" si="0"/>
        <v>0</v>
      </c>
      <c r="F106" s="188"/>
      <c r="G106" s="116">
        <f t="shared" si="1"/>
        <v>0</v>
      </c>
      <c r="H106" s="189"/>
      <c r="I106" s="383"/>
      <c r="J106" s="114"/>
      <c r="K106" s="171">
        <f t="shared" si="2"/>
        <v>0</v>
      </c>
      <c r="L106" s="170">
        <f t="shared" si="3"/>
        <v>0</v>
      </c>
      <c r="M106" s="170">
        <f t="shared" si="4"/>
        <v>0</v>
      </c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</row>
    <row r="107" spans="1:61" x14ac:dyDescent="0.25">
      <c r="A107" s="119">
        <v>14</v>
      </c>
      <c r="B107" s="190"/>
      <c r="C107" s="188"/>
      <c r="D107" s="188"/>
      <c r="E107" s="116">
        <f t="shared" si="0"/>
        <v>0</v>
      </c>
      <c r="F107" s="188"/>
      <c r="G107" s="116">
        <f t="shared" si="1"/>
        <v>0</v>
      </c>
      <c r="H107" s="189"/>
      <c r="I107" s="383"/>
      <c r="J107" s="114"/>
      <c r="K107" s="171">
        <f t="shared" si="2"/>
        <v>0</v>
      </c>
      <c r="L107" s="170">
        <f t="shared" si="3"/>
        <v>0</v>
      </c>
      <c r="M107" s="170">
        <f t="shared" si="4"/>
        <v>0</v>
      </c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</row>
    <row r="108" spans="1:61" x14ac:dyDescent="0.25">
      <c r="A108" s="118">
        <v>15</v>
      </c>
      <c r="B108" s="190"/>
      <c r="C108" s="188"/>
      <c r="D108" s="188"/>
      <c r="E108" s="116">
        <f t="shared" si="0"/>
        <v>0</v>
      </c>
      <c r="F108" s="188"/>
      <c r="G108" s="116">
        <f t="shared" si="1"/>
        <v>0</v>
      </c>
      <c r="H108" s="189"/>
      <c r="I108" s="383"/>
      <c r="J108" s="114"/>
      <c r="K108" s="171">
        <f t="shared" si="2"/>
        <v>0</v>
      </c>
      <c r="L108" s="170">
        <f t="shared" si="3"/>
        <v>0</v>
      </c>
      <c r="M108" s="170">
        <f t="shared" si="4"/>
        <v>0</v>
      </c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</row>
    <row r="109" spans="1:61" x14ac:dyDescent="0.25">
      <c r="A109" s="119">
        <v>16</v>
      </c>
      <c r="B109" s="190"/>
      <c r="C109" s="188"/>
      <c r="D109" s="188"/>
      <c r="E109" s="116">
        <f t="shared" si="0"/>
        <v>0</v>
      </c>
      <c r="F109" s="188"/>
      <c r="G109" s="116">
        <f t="shared" si="1"/>
        <v>0</v>
      </c>
      <c r="H109" s="189"/>
      <c r="I109" s="383"/>
      <c r="J109" s="114"/>
      <c r="K109" s="171">
        <f t="shared" si="2"/>
        <v>0</v>
      </c>
      <c r="L109" s="170">
        <f t="shared" si="3"/>
        <v>0</v>
      </c>
      <c r="M109" s="170">
        <f t="shared" si="4"/>
        <v>0</v>
      </c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</row>
    <row r="110" spans="1:61" x14ac:dyDescent="0.25">
      <c r="A110" s="118">
        <v>17</v>
      </c>
      <c r="B110" s="190"/>
      <c r="C110" s="188"/>
      <c r="D110" s="188"/>
      <c r="E110" s="116">
        <f t="shared" si="0"/>
        <v>0</v>
      </c>
      <c r="F110" s="188"/>
      <c r="G110" s="116">
        <f t="shared" si="1"/>
        <v>0</v>
      </c>
      <c r="H110" s="189"/>
      <c r="I110" s="383"/>
      <c r="J110" s="114"/>
      <c r="K110" s="171">
        <f t="shared" si="2"/>
        <v>0</v>
      </c>
      <c r="L110" s="170">
        <f t="shared" si="3"/>
        <v>0</v>
      </c>
      <c r="M110" s="170">
        <f t="shared" si="4"/>
        <v>0</v>
      </c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</row>
    <row r="111" spans="1:61" x14ac:dyDescent="0.25">
      <c r="A111" s="119">
        <v>18</v>
      </c>
      <c r="B111" s="190"/>
      <c r="C111" s="188"/>
      <c r="D111" s="188"/>
      <c r="E111" s="116">
        <f t="shared" si="0"/>
        <v>0</v>
      </c>
      <c r="F111" s="188"/>
      <c r="G111" s="116">
        <f t="shared" si="1"/>
        <v>0</v>
      </c>
      <c r="H111" s="189"/>
      <c r="I111" s="383"/>
      <c r="J111" s="114"/>
      <c r="K111" s="171">
        <f t="shared" si="2"/>
        <v>0</v>
      </c>
      <c r="L111" s="170">
        <f t="shared" si="3"/>
        <v>0</v>
      </c>
      <c r="M111" s="170">
        <f t="shared" si="4"/>
        <v>0</v>
      </c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</row>
    <row r="112" spans="1:61" x14ac:dyDescent="0.25">
      <c r="A112" s="118">
        <v>19</v>
      </c>
      <c r="B112" s="190"/>
      <c r="C112" s="188"/>
      <c r="D112" s="188"/>
      <c r="E112" s="116">
        <f t="shared" si="0"/>
        <v>0</v>
      </c>
      <c r="F112" s="188"/>
      <c r="G112" s="116">
        <f t="shared" si="1"/>
        <v>0</v>
      </c>
      <c r="H112" s="189"/>
      <c r="I112" s="383"/>
      <c r="J112" s="114"/>
      <c r="K112" s="171">
        <f t="shared" si="2"/>
        <v>0</v>
      </c>
      <c r="L112" s="170">
        <f t="shared" si="3"/>
        <v>0</v>
      </c>
      <c r="M112" s="170">
        <f t="shared" si="4"/>
        <v>0</v>
      </c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</row>
    <row r="113" spans="1:61" ht="15.75" thickBot="1" x14ac:dyDescent="0.3">
      <c r="A113" s="119">
        <v>20</v>
      </c>
      <c r="B113" s="190"/>
      <c r="C113" s="188"/>
      <c r="D113" s="188"/>
      <c r="E113" s="116">
        <f t="shared" si="0"/>
        <v>0</v>
      </c>
      <c r="F113" s="188"/>
      <c r="G113" s="116">
        <f t="shared" si="1"/>
        <v>0</v>
      </c>
      <c r="H113" s="189"/>
      <c r="I113" s="384"/>
      <c r="J113" s="114"/>
      <c r="K113" s="171">
        <f t="shared" si="2"/>
        <v>0</v>
      </c>
      <c r="L113" s="170">
        <f t="shared" si="3"/>
        <v>0</v>
      </c>
      <c r="M113" s="170">
        <f t="shared" si="4"/>
        <v>0</v>
      </c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</row>
    <row r="114" spans="1:61" x14ac:dyDescent="0.25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</row>
    <row r="115" spans="1:61" x14ac:dyDescent="0.25">
      <c r="A115" s="114"/>
      <c r="B115" s="153" t="s">
        <v>215</v>
      </c>
      <c r="C115" s="215" t="s">
        <v>264</v>
      </c>
      <c r="D115" s="215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</row>
    <row r="116" spans="1:61" x14ac:dyDescent="0.25">
      <c r="A116" s="114"/>
      <c r="B116" s="153" t="s">
        <v>216</v>
      </c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</row>
    <row r="117" spans="1:61" x14ac:dyDescent="0.25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</row>
    <row r="118" spans="1:61" x14ac:dyDescent="0.25">
      <c r="A118" s="114"/>
      <c r="B118" s="153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</row>
    <row r="119" spans="1:61" x14ac:dyDescent="0.25">
      <c r="A119" s="114"/>
      <c r="B119" s="153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</row>
    <row r="120" spans="1:61" x14ac:dyDescent="0.25">
      <c r="A120" s="114"/>
      <c r="B120" s="151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</row>
    <row r="121" spans="1:61" x14ac:dyDescent="0.25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</row>
    <row r="122" spans="1:61" x14ac:dyDescent="0.25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</row>
    <row r="123" spans="1:61" x14ac:dyDescent="0.25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</row>
    <row r="124" spans="1:61" x14ac:dyDescent="0.25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</row>
    <row r="125" spans="1:61" x14ac:dyDescent="0.25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</row>
    <row r="126" spans="1:61" x14ac:dyDescent="0.25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</row>
    <row r="127" spans="1:61" x14ac:dyDescent="0.25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</row>
    <row r="128" spans="1:61" x14ac:dyDescent="0.25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</row>
    <row r="129" spans="1:61" x14ac:dyDescent="0.25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</row>
    <row r="130" spans="1:61" x14ac:dyDescent="0.25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</row>
    <row r="131" spans="1:61" x14ac:dyDescent="0.25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</row>
    <row r="132" spans="1:61" x14ac:dyDescent="0.25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</row>
    <row r="133" spans="1:61" x14ac:dyDescent="0.25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</row>
    <row r="134" spans="1:61" x14ac:dyDescent="0.25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</row>
    <row r="135" spans="1:61" x14ac:dyDescent="0.25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</row>
    <row r="136" spans="1:61" x14ac:dyDescent="0.25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</row>
    <row r="137" spans="1:61" x14ac:dyDescent="0.25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</row>
    <row r="138" spans="1:61" x14ac:dyDescent="0.25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</row>
    <row r="139" spans="1:61" x14ac:dyDescent="0.25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</row>
    <row r="140" spans="1:61" x14ac:dyDescent="0.25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</row>
    <row r="141" spans="1:61" x14ac:dyDescent="0.25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</row>
    <row r="142" spans="1:61" x14ac:dyDescent="0.25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</row>
    <row r="143" spans="1:61" x14ac:dyDescent="0.25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</row>
    <row r="144" spans="1:61" x14ac:dyDescent="0.25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</row>
    <row r="145" spans="1:61" x14ac:dyDescent="0.25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</row>
    <row r="146" spans="1:61" x14ac:dyDescent="0.25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</row>
    <row r="147" spans="1:61" x14ac:dyDescent="0.25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</row>
    <row r="148" spans="1:61" x14ac:dyDescent="0.25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</row>
    <row r="149" spans="1:61" x14ac:dyDescent="0.25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</row>
    <row r="150" spans="1:61" x14ac:dyDescent="0.25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</row>
    <row r="151" spans="1:61" x14ac:dyDescent="0.25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</row>
    <row r="152" spans="1:61" x14ac:dyDescent="0.25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</row>
    <row r="153" spans="1:61" x14ac:dyDescent="0.25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</row>
    <row r="154" spans="1:61" x14ac:dyDescent="0.2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</row>
    <row r="155" spans="1:61" x14ac:dyDescent="0.25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</row>
    <row r="156" spans="1:61" x14ac:dyDescent="0.2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</row>
    <row r="157" spans="1:61" x14ac:dyDescent="0.25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</row>
    <row r="158" spans="1:61" x14ac:dyDescent="0.25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</row>
    <row r="159" spans="1:61" x14ac:dyDescent="0.25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</row>
    <row r="160" spans="1:61" x14ac:dyDescent="0.25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</row>
    <row r="161" spans="1:61" x14ac:dyDescent="0.25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</row>
    <row r="162" spans="1:61" x14ac:dyDescent="0.25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</row>
    <row r="163" spans="1:61" x14ac:dyDescent="0.25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</row>
    <row r="164" spans="1:61" x14ac:dyDescent="0.25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</row>
    <row r="165" spans="1:61" x14ac:dyDescent="0.25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</row>
    <row r="166" spans="1:61" x14ac:dyDescent="0.25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</row>
    <row r="167" spans="1:61" x14ac:dyDescent="0.25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</row>
    <row r="168" spans="1:61" x14ac:dyDescent="0.25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</row>
    <row r="169" spans="1:61" x14ac:dyDescent="0.25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</row>
    <row r="170" spans="1:61" x14ac:dyDescent="0.25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</row>
    <row r="171" spans="1:61" x14ac:dyDescent="0.25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</row>
    <row r="172" spans="1:61" x14ac:dyDescent="0.25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</row>
    <row r="173" spans="1:61" x14ac:dyDescent="0.25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</row>
    <row r="174" spans="1:61" x14ac:dyDescent="0.25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</row>
    <row r="175" spans="1:61" x14ac:dyDescent="0.25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</row>
    <row r="176" spans="1:61" x14ac:dyDescent="0.25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</row>
    <row r="177" spans="1:61" x14ac:dyDescent="0.25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</row>
    <row r="178" spans="1:61" x14ac:dyDescent="0.25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</row>
    <row r="179" spans="1:61" x14ac:dyDescent="0.25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</row>
    <row r="180" spans="1:61" x14ac:dyDescent="0.25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</row>
    <row r="181" spans="1:61" x14ac:dyDescent="0.25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</row>
    <row r="182" spans="1:61" x14ac:dyDescent="0.25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</row>
    <row r="183" spans="1:61" x14ac:dyDescent="0.25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</row>
    <row r="184" spans="1:61" x14ac:dyDescent="0.25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</row>
    <row r="185" spans="1:61" x14ac:dyDescent="0.25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</row>
    <row r="186" spans="1:61" x14ac:dyDescent="0.25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</row>
    <row r="187" spans="1:61" x14ac:dyDescent="0.25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</row>
    <row r="188" spans="1:61" x14ac:dyDescent="0.25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</row>
    <row r="189" spans="1:61" x14ac:dyDescent="0.25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</row>
    <row r="190" spans="1:61" x14ac:dyDescent="0.25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</row>
    <row r="191" spans="1:61" x14ac:dyDescent="0.25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</row>
    <row r="192" spans="1:61" x14ac:dyDescent="0.25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</row>
    <row r="193" spans="1:61" x14ac:dyDescent="0.25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</row>
    <row r="194" spans="1:61" x14ac:dyDescent="0.25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</row>
    <row r="195" spans="1:61" x14ac:dyDescent="0.25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</row>
    <row r="196" spans="1:61" x14ac:dyDescent="0.25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</row>
    <row r="197" spans="1:61" x14ac:dyDescent="0.25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</row>
    <row r="198" spans="1:61" x14ac:dyDescent="0.25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</row>
    <row r="199" spans="1:61" x14ac:dyDescent="0.25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</row>
    <row r="200" spans="1:61" x14ac:dyDescent="0.25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</row>
    <row r="201" spans="1:61" x14ac:dyDescent="0.25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</row>
    <row r="202" spans="1:61" x14ac:dyDescent="0.25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</row>
    <row r="203" spans="1:61" x14ac:dyDescent="0.25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</row>
    <row r="204" spans="1:61" x14ac:dyDescent="0.25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</row>
    <row r="205" spans="1:61" x14ac:dyDescent="0.25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</row>
    <row r="206" spans="1:61" x14ac:dyDescent="0.25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</row>
    <row r="207" spans="1:61" x14ac:dyDescent="0.25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</row>
    <row r="208" spans="1:61" x14ac:dyDescent="0.25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</row>
    <row r="209" spans="1:61" x14ac:dyDescent="0.25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</row>
    <row r="210" spans="1:61" x14ac:dyDescent="0.25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</row>
    <row r="211" spans="1:61" x14ac:dyDescent="0.25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</row>
    <row r="212" spans="1:61" x14ac:dyDescent="0.25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</row>
    <row r="213" spans="1:61" x14ac:dyDescent="0.25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</row>
    <row r="214" spans="1:61" x14ac:dyDescent="0.25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</row>
    <row r="215" spans="1:61" x14ac:dyDescent="0.25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</row>
    <row r="216" spans="1:61" x14ac:dyDescent="0.25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</row>
    <row r="217" spans="1:61" x14ac:dyDescent="0.25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</row>
    <row r="218" spans="1:61" x14ac:dyDescent="0.25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</row>
    <row r="219" spans="1:61" x14ac:dyDescent="0.25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</row>
    <row r="220" spans="1:61" x14ac:dyDescent="0.25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</row>
    <row r="221" spans="1:61" x14ac:dyDescent="0.25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</row>
    <row r="222" spans="1:61" x14ac:dyDescent="0.25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</row>
    <row r="223" spans="1:61" x14ac:dyDescent="0.25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</row>
    <row r="224" spans="1:61" x14ac:dyDescent="0.25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</row>
    <row r="225" spans="1:61" x14ac:dyDescent="0.25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</row>
    <row r="226" spans="1:61" x14ac:dyDescent="0.25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</row>
    <row r="227" spans="1:61" x14ac:dyDescent="0.25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</row>
    <row r="228" spans="1:61" x14ac:dyDescent="0.25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</row>
    <row r="229" spans="1:61" x14ac:dyDescent="0.25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</row>
    <row r="230" spans="1:61" x14ac:dyDescent="0.25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</row>
    <row r="231" spans="1:61" x14ac:dyDescent="0.25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</row>
    <row r="232" spans="1:61" x14ac:dyDescent="0.25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</row>
    <row r="233" spans="1:61" x14ac:dyDescent="0.25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</row>
    <row r="234" spans="1:61" x14ac:dyDescent="0.25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</row>
    <row r="235" spans="1:61" x14ac:dyDescent="0.25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</row>
    <row r="236" spans="1:61" x14ac:dyDescent="0.25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</row>
    <row r="237" spans="1:61" x14ac:dyDescent="0.25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</row>
    <row r="238" spans="1:61" x14ac:dyDescent="0.25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</row>
    <row r="239" spans="1:61" x14ac:dyDescent="0.25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</row>
    <row r="240" spans="1:61" x14ac:dyDescent="0.25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</row>
    <row r="241" spans="1:61" x14ac:dyDescent="0.25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</row>
    <row r="242" spans="1:61" x14ac:dyDescent="0.25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</row>
    <row r="243" spans="1:61" x14ac:dyDescent="0.25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</row>
    <row r="244" spans="1:61" x14ac:dyDescent="0.25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</row>
    <row r="245" spans="1:61" x14ac:dyDescent="0.25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</row>
    <row r="246" spans="1:61" x14ac:dyDescent="0.25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</row>
    <row r="247" spans="1:61" x14ac:dyDescent="0.25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</row>
    <row r="248" spans="1:61" x14ac:dyDescent="0.25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</row>
    <row r="249" spans="1:61" ht="15.75" thickBot="1" x14ac:dyDescent="0.3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</row>
    <row r="250" spans="1:61" x14ac:dyDescent="0.25">
      <c r="A250" s="293"/>
      <c r="B250" s="294"/>
      <c r="C250" s="294"/>
      <c r="D250" s="294"/>
      <c r="E250" s="294"/>
      <c r="F250" s="294"/>
      <c r="G250" s="295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</row>
    <row r="251" spans="1:61" ht="18.75" x14ac:dyDescent="0.3">
      <c r="A251" s="296" t="s">
        <v>236</v>
      </c>
      <c r="B251" s="289"/>
      <c r="C251" s="289"/>
      <c r="D251" s="289"/>
      <c r="E251" s="289"/>
      <c r="F251" s="289"/>
      <c r="G251" s="297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</row>
    <row r="252" spans="1:61" x14ac:dyDescent="0.25">
      <c r="A252" s="298"/>
      <c r="B252" s="290"/>
      <c r="C252" s="290"/>
      <c r="D252" s="290"/>
      <c r="E252" s="290"/>
      <c r="F252" s="290" t="s">
        <v>275</v>
      </c>
      <c r="G252" s="299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</row>
    <row r="253" spans="1:61" ht="18.75" x14ac:dyDescent="0.3">
      <c r="A253" s="298"/>
      <c r="B253" s="300" t="s">
        <v>274</v>
      </c>
      <c r="C253" s="393">
        <f>C4</f>
        <v>0</v>
      </c>
      <c r="D253" s="393"/>
      <c r="E253" s="290"/>
      <c r="F253" s="291" t="str">
        <f>IF(H4&lt;&gt;"",H4,"")</f>
        <v/>
      </c>
      <c r="G253" s="299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</row>
    <row r="254" spans="1:61" x14ac:dyDescent="0.25">
      <c r="A254" s="298" t="s">
        <v>279</v>
      </c>
      <c r="B254" s="290"/>
      <c r="C254" s="290"/>
      <c r="D254" s="290"/>
      <c r="E254" s="290"/>
      <c r="F254" s="290"/>
      <c r="G254" s="299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</row>
    <row r="255" spans="1:61" ht="18.75" x14ac:dyDescent="0.3">
      <c r="A255" s="298"/>
      <c r="B255" s="301">
        <f>BC522</f>
        <v>0</v>
      </c>
      <c r="C255" s="290"/>
      <c r="D255" s="290"/>
      <c r="E255" s="290"/>
      <c r="F255" s="290"/>
      <c r="G255" s="299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</row>
    <row r="256" spans="1:61" ht="15.75" thickBot="1" x14ac:dyDescent="0.3">
      <c r="A256" s="298"/>
      <c r="B256" s="290"/>
      <c r="C256" s="290"/>
      <c r="D256" s="290"/>
      <c r="E256" s="290"/>
      <c r="F256" s="290"/>
      <c r="G256" s="299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</row>
    <row r="257" spans="1:61" ht="18.75" x14ac:dyDescent="0.3">
      <c r="A257" s="302"/>
      <c r="B257" s="152" t="s">
        <v>231</v>
      </c>
      <c r="C257" s="292"/>
      <c r="D257" s="290"/>
      <c r="E257" s="180" t="s">
        <v>233</v>
      </c>
      <c r="F257" s="181"/>
      <c r="G257" s="303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</row>
    <row r="258" spans="1:61" ht="26.25" customHeight="1" x14ac:dyDescent="0.3">
      <c r="A258" s="302"/>
      <c r="B258" s="271" t="e">
        <f>VLOOKUP(B259,K94:L113,2,FALSE)</f>
        <v>#N/A</v>
      </c>
      <c r="C258" s="292"/>
      <c r="D258" s="290"/>
      <c r="E258" s="182" t="s">
        <v>234</v>
      </c>
      <c r="F258" s="261" t="e">
        <f>VLOOKUP(B260,L94:M113,2,FALSE)</f>
        <v>#N/A</v>
      </c>
      <c r="G258" s="304" t="s">
        <v>232</v>
      </c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</row>
    <row r="259" spans="1:61" x14ac:dyDescent="0.25">
      <c r="A259" s="302"/>
      <c r="B259" s="305" t="s">
        <v>90</v>
      </c>
      <c r="C259" s="292"/>
      <c r="D259" s="290"/>
      <c r="E259" s="290"/>
      <c r="F259" s="290"/>
      <c r="G259" s="299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</row>
    <row r="260" spans="1:61" x14ac:dyDescent="0.25">
      <c r="A260" s="298"/>
      <c r="B260" s="306" t="e">
        <f>B258</f>
        <v>#N/A</v>
      </c>
      <c r="C260" s="290"/>
      <c r="D260" s="290"/>
      <c r="E260" s="290"/>
      <c r="F260" s="290"/>
      <c r="G260" s="299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</row>
    <row r="261" spans="1:61" x14ac:dyDescent="0.25">
      <c r="A261" s="298" t="s">
        <v>280</v>
      </c>
      <c r="B261" s="290"/>
      <c r="C261" s="290"/>
      <c r="D261" s="290"/>
      <c r="E261" s="290"/>
      <c r="F261" s="290"/>
      <c r="G261" s="299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</row>
    <row r="262" spans="1:61" ht="18.75" x14ac:dyDescent="0.3">
      <c r="A262" s="298"/>
      <c r="B262" s="301" t="str">
        <f>IF(BC526&lt;&gt;"",BC526,"Pas de référentiel utilisé")</f>
        <v>Pas de référentiel utilisé</v>
      </c>
      <c r="C262" s="290"/>
      <c r="D262" s="290"/>
      <c r="E262" s="290"/>
      <c r="F262" s="290"/>
      <c r="G262" s="299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</row>
    <row r="263" spans="1:61" ht="18.75" x14ac:dyDescent="0.3">
      <c r="A263" s="298"/>
      <c r="B263" s="301" t="str">
        <f>IF(BC527&lt;&gt;"",BC527,"")</f>
        <v/>
      </c>
      <c r="C263" s="290"/>
      <c r="D263" s="290"/>
      <c r="E263" s="290"/>
      <c r="F263" s="290"/>
      <c r="G263" s="299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</row>
    <row r="264" spans="1:61" x14ac:dyDescent="0.25">
      <c r="A264" s="298"/>
      <c r="B264" s="290"/>
      <c r="C264" s="290"/>
      <c r="D264" s="290"/>
      <c r="E264" s="290"/>
      <c r="F264" s="290"/>
      <c r="G264" s="299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</row>
    <row r="265" spans="1:61" ht="16.5" thickBot="1" x14ac:dyDescent="0.3">
      <c r="A265" s="298"/>
      <c r="B265" s="201" t="s">
        <v>218</v>
      </c>
      <c r="C265" s="202"/>
      <c r="D265" s="203"/>
      <c r="E265" s="204"/>
      <c r="F265" s="246" t="s">
        <v>278</v>
      </c>
      <c r="G265" s="307">
        <f>BH544</f>
        <v>0</v>
      </c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</row>
    <row r="266" spans="1:61" ht="21.6" customHeight="1" x14ac:dyDescent="0.25">
      <c r="A266" s="298"/>
      <c r="B266" s="205"/>
      <c r="C266" s="394" t="s">
        <v>201</v>
      </c>
      <c r="D266" s="395"/>
      <c r="E266" s="206" t="s">
        <v>202</v>
      </c>
      <c r="F266" s="396" t="s">
        <v>263</v>
      </c>
      <c r="G266" s="401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</row>
    <row r="267" spans="1:61" ht="35.25" customHeight="1" x14ac:dyDescent="0.25">
      <c r="A267" s="308" t="s">
        <v>240</v>
      </c>
      <c r="B267" s="282" t="e">
        <f t="shared" ref="B267:C269" si="5">IF(BC541&lt;&gt;"",BC541,"")</f>
        <v>#N/A</v>
      </c>
      <c r="C267" s="398" t="str">
        <f t="shared" si="5"/>
        <v/>
      </c>
      <c r="D267" s="398"/>
      <c r="E267" s="288" t="str">
        <f>IF(BE541&lt;&gt;"",BE541,"")</f>
        <v/>
      </c>
      <c r="F267" s="399" t="str">
        <f>IF(BG541&lt;&gt;"",BG541,"")</f>
        <v/>
      </c>
      <c r="G267" s="402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</row>
    <row r="268" spans="1:61" ht="35.85" customHeight="1" x14ac:dyDescent="0.25">
      <c r="A268" s="308" t="s">
        <v>241</v>
      </c>
      <c r="B268" s="282" t="e">
        <f t="shared" si="5"/>
        <v>#N/A</v>
      </c>
      <c r="C268" s="398" t="str">
        <f t="shared" si="5"/>
        <v/>
      </c>
      <c r="D268" s="398"/>
      <c r="E268" s="288" t="str">
        <f>IF(BE542&lt;&gt;"",BE542,"")</f>
        <v/>
      </c>
      <c r="F268" s="399" t="str">
        <f>IF(BG542&lt;&gt;"",BG542,"")</f>
        <v/>
      </c>
      <c r="G268" s="402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</row>
    <row r="269" spans="1:61" ht="35.85" customHeight="1" x14ac:dyDescent="0.25">
      <c r="A269" s="308" t="s">
        <v>242</v>
      </c>
      <c r="B269" s="282" t="e">
        <f t="shared" si="5"/>
        <v>#N/A</v>
      </c>
      <c r="C269" s="398" t="str">
        <f t="shared" si="5"/>
        <v/>
      </c>
      <c r="D269" s="398"/>
      <c r="E269" s="288" t="str">
        <f>IF(BE543&lt;&gt;"",BE543,"")</f>
        <v/>
      </c>
      <c r="F269" s="399" t="str">
        <f>IF(BG543&lt;&gt;"",BG543,"")</f>
        <v/>
      </c>
      <c r="G269" s="402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</row>
    <row r="270" spans="1:61" ht="23.85" customHeight="1" thickBot="1" x14ac:dyDescent="0.3">
      <c r="A270" s="309"/>
      <c r="B270" s="310"/>
      <c r="C270" s="310"/>
      <c r="D270" s="310"/>
      <c r="E270" s="310"/>
      <c r="F270" s="310"/>
      <c r="G270" s="311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</row>
    <row r="271" spans="1:61" x14ac:dyDescent="0.25">
      <c r="A271" s="114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</row>
    <row r="272" spans="1:61" x14ac:dyDescent="0.25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</row>
    <row r="273" spans="1:61" x14ac:dyDescent="0.25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</row>
    <row r="274" spans="1:61" x14ac:dyDescent="0.25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</row>
    <row r="275" spans="1:61" x14ac:dyDescent="0.25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</row>
    <row r="276" spans="1:61" x14ac:dyDescent="0.25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</row>
    <row r="277" spans="1:61" x14ac:dyDescent="0.25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</row>
    <row r="278" spans="1:61" x14ac:dyDescent="0.25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</row>
    <row r="279" spans="1:61" x14ac:dyDescent="0.25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</row>
    <row r="280" spans="1:61" x14ac:dyDescent="0.25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</row>
    <row r="281" spans="1:61" x14ac:dyDescent="0.25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</row>
    <row r="282" spans="1:61" x14ac:dyDescent="0.25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</row>
    <row r="283" spans="1:61" x14ac:dyDescent="0.25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</row>
    <row r="284" spans="1:61" x14ac:dyDescent="0.25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</row>
    <row r="285" spans="1:61" x14ac:dyDescent="0.25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</row>
    <row r="286" spans="1:61" x14ac:dyDescent="0.25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</row>
    <row r="287" spans="1:61" x14ac:dyDescent="0.25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</row>
    <row r="288" spans="1:61" x14ac:dyDescent="0.25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</row>
    <row r="289" spans="1:49" x14ac:dyDescent="0.25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</row>
    <row r="290" spans="1:49" x14ac:dyDescent="0.25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</row>
    <row r="291" spans="1:49" x14ac:dyDescent="0.25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</row>
    <row r="292" spans="1:49" x14ac:dyDescent="0.25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</row>
    <row r="293" spans="1:49" x14ac:dyDescent="0.25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</row>
    <row r="294" spans="1:49" x14ac:dyDescent="0.25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</row>
    <row r="295" spans="1:49" x14ac:dyDescent="0.25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</row>
    <row r="296" spans="1:49" x14ac:dyDescent="0.25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</row>
    <row r="297" spans="1:49" x14ac:dyDescent="0.25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</row>
    <row r="298" spans="1:49" x14ac:dyDescent="0.25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</row>
    <row r="299" spans="1:49" x14ac:dyDescent="0.25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</row>
    <row r="300" spans="1:49" x14ac:dyDescent="0.25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</row>
    <row r="301" spans="1:49" x14ac:dyDescent="0.25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</row>
    <row r="302" spans="1:49" x14ac:dyDescent="0.25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</row>
    <row r="303" spans="1:49" x14ac:dyDescent="0.25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</row>
    <row r="304" spans="1:49" x14ac:dyDescent="0.25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</row>
    <row r="305" spans="1:143" x14ac:dyDescent="0.25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</row>
    <row r="306" spans="1:143" x14ac:dyDescent="0.25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</row>
    <row r="307" spans="1:143" x14ac:dyDescent="0.25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BN307" s="207"/>
      <c r="BO307" s="207"/>
      <c r="BP307" s="207"/>
      <c r="BQ307" s="207"/>
      <c r="BR307" s="207"/>
      <c r="BS307" s="207"/>
      <c r="BT307" s="207"/>
      <c r="BU307" s="207"/>
      <c r="BV307" s="207"/>
      <c r="BW307" s="207"/>
    </row>
    <row r="308" spans="1:143" x14ac:dyDescent="0.25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BN308" s="207"/>
      <c r="BO308" s="207"/>
      <c r="BP308" s="207"/>
      <c r="BQ308" s="207"/>
      <c r="BR308" s="207"/>
      <c r="BS308" s="207"/>
      <c r="BT308" s="207"/>
      <c r="BU308" s="207"/>
      <c r="BV308" s="207"/>
      <c r="BW308" s="207"/>
    </row>
    <row r="309" spans="1:143" ht="30" x14ac:dyDescent="0.25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BN309" s="207"/>
      <c r="BO309" s="207"/>
      <c r="BP309" s="208" t="s">
        <v>251</v>
      </c>
      <c r="BQ309" s="207"/>
      <c r="BR309" s="207"/>
      <c r="BS309" s="207"/>
      <c r="BT309" s="207"/>
      <c r="BU309" s="207"/>
      <c r="BV309" s="207"/>
      <c r="BW309" s="207"/>
    </row>
    <row r="310" spans="1:143" x14ac:dyDescent="0.25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BN310" s="207"/>
      <c r="BO310" s="207"/>
      <c r="BP310" s="207"/>
      <c r="BQ310" s="207"/>
      <c r="BR310" s="207"/>
      <c r="BS310" s="207"/>
      <c r="BT310" s="207"/>
      <c r="BU310" s="207"/>
      <c r="BV310" s="207"/>
      <c r="BW310" s="207"/>
    </row>
    <row r="311" spans="1:143" ht="18.75" x14ac:dyDescent="0.3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BL311" s="103" t="s">
        <v>228</v>
      </c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</row>
    <row r="312" spans="1:143" x14ac:dyDescent="0.25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BP312" s="154" t="s">
        <v>217</v>
      </c>
    </row>
    <row r="313" spans="1:143" ht="18.75" x14ac:dyDescent="0.25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BG313" s="137"/>
      <c r="BH313" s="137"/>
      <c r="BI313" s="137"/>
      <c r="BJ313" s="137"/>
      <c r="BK313" s="137"/>
      <c r="BL313" s="137"/>
      <c r="BM313" s="137"/>
      <c r="BN313" s="96"/>
      <c r="BO313" s="96"/>
      <c r="BP313" s="96"/>
      <c r="BQ313" s="96"/>
      <c r="BR313" s="96"/>
      <c r="BS313" s="96"/>
      <c r="BT313" s="96"/>
      <c r="BU313" s="97"/>
      <c r="BV313" s="96"/>
      <c r="BW313" s="96"/>
      <c r="BX313" s="91" t="s">
        <v>90</v>
      </c>
      <c r="BY313" s="91" t="s">
        <v>348</v>
      </c>
      <c r="BZ313" s="91" t="s">
        <v>240</v>
      </c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</row>
    <row r="314" spans="1:143" ht="18.75" x14ac:dyDescent="0.25">
      <c r="BG314" s="137"/>
      <c r="BH314" s="137"/>
      <c r="BI314" s="137"/>
      <c r="BJ314" s="137"/>
      <c r="BK314" s="137"/>
      <c r="BL314" s="184"/>
      <c r="BM314" s="185"/>
      <c r="BN314" s="93" t="s">
        <v>220</v>
      </c>
      <c r="BO314" s="192"/>
      <c r="BP314" s="94"/>
      <c r="BQ314" s="168" t="e">
        <f>B258</f>
        <v>#N/A</v>
      </c>
      <c r="BR314" s="168"/>
      <c r="BS314" s="168"/>
      <c r="BT314" s="168"/>
      <c r="BU314" s="94"/>
      <c r="BV314" s="94"/>
      <c r="BW314" s="95"/>
      <c r="BX314" s="91" t="s">
        <v>91</v>
      </c>
      <c r="BY314" s="91" t="s">
        <v>349</v>
      </c>
      <c r="BZ314" s="91" t="s">
        <v>241</v>
      </c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</row>
    <row r="315" spans="1:143" ht="18.75" x14ac:dyDescent="0.25">
      <c r="BG315" s="137"/>
      <c r="BH315" s="137"/>
      <c r="BI315" s="137"/>
      <c r="BJ315" s="137"/>
      <c r="BK315" s="137"/>
      <c r="BL315" s="184"/>
      <c r="BM315" s="185"/>
      <c r="BN315" s="72" t="s">
        <v>222</v>
      </c>
      <c r="BO315" s="73"/>
      <c r="BP315" s="73"/>
      <c r="BQ315" s="214">
        <f>BC524</f>
        <v>0</v>
      </c>
      <c r="BR315" s="73"/>
      <c r="BS315" s="73"/>
      <c r="BT315" s="73"/>
      <c r="BU315" s="73"/>
      <c r="BV315" s="73"/>
      <c r="BW315" s="74"/>
      <c r="BX315" s="69" t="s">
        <v>91</v>
      </c>
      <c r="BY315" s="91" t="s">
        <v>350</v>
      </c>
      <c r="BZ315" s="187" t="s">
        <v>242</v>
      </c>
      <c r="CA315" s="66"/>
      <c r="CB315" s="66"/>
      <c r="CC315" s="66"/>
      <c r="CD315" s="66"/>
      <c r="CE315" s="66"/>
      <c r="CF315" s="66"/>
      <c r="CG315" s="66"/>
      <c r="CH315" s="66"/>
      <c r="CI315" s="66"/>
      <c r="CJ315" s="66"/>
      <c r="CK315" s="66"/>
      <c r="CL315" s="66"/>
      <c r="CM315" s="66"/>
      <c r="CN315" s="66"/>
      <c r="CO315" s="66"/>
      <c r="CP315" s="66"/>
      <c r="CQ315" s="66"/>
      <c r="CR315" s="66"/>
      <c r="CS315" s="66"/>
      <c r="CT315" s="66"/>
      <c r="CU315" s="66"/>
      <c r="CV315" s="66"/>
      <c r="CW315" s="66"/>
      <c r="CX315" s="66"/>
      <c r="CY315" s="66"/>
      <c r="CZ315" s="66"/>
      <c r="DA315" s="66"/>
      <c r="DB315" s="66"/>
      <c r="DC315" s="66"/>
      <c r="DD315" s="66"/>
      <c r="DE315" s="66"/>
      <c r="DF315" s="66"/>
      <c r="DG315" s="66"/>
      <c r="DH315" s="66"/>
      <c r="DI315" s="66"/>
      <c r="DJ315" s="66"/>
      <c r="DK315" s="66"/>
      <c r="DL315" s="66"/>
      <c r="DM315" s="66"/>
      <c r="DN315" s="66"/>
      <c r="DO315" s="66"/>
      <c r="DP315" s="66"/>
      <c r="DQ315" s="66"/>
      <c r="DR315" s="66"/>
      <c r="DS315" s="66"/>
      <c r="DT315" s="66"/>
      <c r="DU315" s="66"/>
      <c r="DV315" s="66"/>
      <c r="DW315" s="66"/>
      <c r="DX315" s="66"/>
      <c r="DY315" s="66"/>
      <c r="DZ315" s="66"/>
      <c r="EA315" s="66"/>
      <c r="EB315" s="66"/>
      <c r="EC315" s="66"/>
      <c r="ED315" s="66"/>
      <c r="EE315" s="66"/>
      <c r="EF315" s="66"/>
      <c r="EG315" s="66"/>
      <c r="EH315" s="66"/>
      <c r="EI315" s="66"/>
      <c r="EJ315" s="66"/>
      <c r="EK315" s="66"/>
      <c r="EL315" s="66"/>
      <c r="EM315" s="66"/>
    </row>
    <row r="316" spans="1:143" ht="18.75" x14ac:dyDescent="0.25">
      <c r="BG316" s="137"/>
      <c r="BH316" s="137"/>
      <c r="BI316" s="137"/>
      <c r="BJ316" s="137"/>
      <c r="BK316" s="137"/>
      <c r="BL316" s="184"/>
      <c r="BM316" s="185"/>
      <c r="BN316" s="193" t="s">
        <v>221</v>
      </c>
      <c r="BO316" s="194"/>
      <c r="BP316" s="194"/>
      <c r="BQ316" s="194">
        <f>BC522</f>
        <v>0</v>
      </c>
      <c r="BR316" s="194"/>
      <c r="BS316" s="194"/>
      <c r="BT316" s="194"/>
      <c r="BU316" s="194"/>
      <c r="BV316" s="194"/>
      <c r="BW316" s="195"/>
      <c r="BX316" s="69"/>
      <c r="BY316" s="91"/>
      <c r="BZ316" s="66"/>
      <c r="CA316" s="66"/>
      <c r="CB316" s="66"/>
      <c r="CC316" s="66"/>
      <c r="CD316" s="66"/>
      <c r="CE316" s="66"/>
      <c r="CF316" s="66"/>
      <c r="CG316" s="66"/>
      <c r="CH316" s="66"/>
      <c r="CI316" s="66"/>
      <c r="CJ316" s="66"/>
      <c r="CK316" s="66"/>
      <c r="CL316" s="66"/>
      <c r="CM316" s="66"/>
      <c r="CN316" s="66"/>
      <c r="CO316" s="66"/>
      <c r="CP316" s="66"/>
      <c r="CQ316" s="66"/>
      <c r="CR316" s="66"/>
      <c r="CS316" s="66"/>
      <c r="CT316" s="66"/>
      <c r="CU316" s="66"/>
      <c r="CV316" s="66"/>
      <c r="CW316" s="66"/>
      <c r="CX316" s="66"/>
      <c r="CY316" s="66"/>
      <c r="CZ316" s="66"/>
      <c r="DA316" s="66"/>
      <c r="DB316" s="66"/>
      <c r="DC316" s="66"/>
      <c r="DD316" s="66"/>
      <c r="DE316" s="66"/>
      <c r="DF316" s="66"/>
      <c r="DG316" s="66"/>
      <c r="DH316" s="66"/>
      <c r="DI316" s="66"/>
      <c r="DJ316" s="66"/>
      <c r="DK316" s="66"/>
      <c r="DL316" s="66"/>
      <c r="DM316" s="66"/>
      <c r="DN316" s="66"/>
      <c r="DO316" s="66"/>
      <c r="DP316" s="66"/>
      <c r="DQ316" s="66"/>
      <c r="DR316" s="66"/>
      <c r="DS316" s="66"/>
      <c r="DT316" s="66"/>
      <c r="DU316" s="66"/>
      <c r="DV316" s="66"/>
      <c r="DW316" s="66"/>
      <c r="DX316" s="66"/>
      <c r="DY316" s="66"/>
      <c r="DZ316" s="66"/>
      <c r="EA316" s="66"/>
      <c r="EB316" s="66"/>
      <c r="EC316" s="66"/>
      <c r="ED316" s="66"/>
      <c r="EE316" s="66"/>
      <c r="EF316" s="66"/>
      <c r="EG316" s="66"/>
      <c r="EH316" s="66"/>
      <c r="EI316" s="66"/>
      <c r="EJ316" s="66"/>
      <c r="EK316" s="66"/>
      <c r="EL316" s="66"/>
      <c r="EM316" s="66"/>
    </row>
    <row r="317" spans="1:143" ht="8.85" customHeight="1" thickBot="1" x14ac:dyDescent="0.3">
      <c r="BG317" s="137"/>
      <c r="BH317" s="137"/>
      <c r="BI317" s="137"/>
      <c r="BJ317" s="137"/>
      <c r="BK317" s="137"/>
      <c r="BL317" s="184"/>
      <c r="BM317" s="185"/>
      <c r="BN317" s="268"/>
      <c r="BO317" s="268"/>
      <c r="BP317" s="268"/>
      <c r="BQ317" s="268"/>
      <c r="BR317" s="269"/>
      <c r="BS317" s="269"/>
      <c r="BT317" s="269"/>
      <c r="BU317" s="269"/>
      <c r="BV317" s="268"/>
      <c r="BW317" s="270"/>
      <c r="BX317" s="69"/>
      <c r="BY317" s="91"/>
      <c r="BZ317" s="66"/>
      <c r="CA317" s="66"/>
      <c r="CB317" s="66"/>
      <c r="CC317" s="66"/>
      <c r="CD317" s="66"/>
      <c r="CE317" s="66"/>
      <c r="CF317" s="66"/>
      <c r="CG317" s="66"/>
      <c r="CH317" s="66"/>
      <c r="CI317" s="66"/>
      <c r="CJ317" s="66"/>
      <c r="CK317" s="66"/>
      <c r="CL317" s="66"/>
      <c r="CM317" s="66"/>
      <c r="CN317" s="66"/>
      <c r="CO317" s="66"/>
      <c r="CP317" s="66"/>
      <c r="CQ317" s="66"/>
      <c r="CR317" s="66"/>
      <c r="CS317" s="66"/>
      <c r="CT317" s="66"/>
      <c r="CU317" s="66"/>
      <c r="CV317" s="66"/>
      <c r="CW317" s="66"/>
      <c r="CX317" s="66"/>
      <c r="CY317" s="66"/>
      <c r="CZ317" s="66"/>
      <c r="DA317" s="66"/>
      <c r="DB317" s="66"/>
      <c r="DC317" s="66"/>
      <c r="DD317" s="66"/>
      <c r="DE317" s="66"/>
      <c r="DF317" s="66"/>
      <c r="DG317" s="66"/>
      <c r="DH317" s="66"/>
      <c r="DI317" s="66"/>
      <c r="DJ317" s="66"/>
      <c r="DK317" s="66"/>
      <c r="DL317" s="66"/>
      <c r="DM317" s="66"/>
      <c r="DN317" s="66"/>
      <c r="DO317" s="66"/>
      <c r="DP317" s="66"/>
      <c r="DQ317" s="66"/>
      <c r="DR317" s="66"/>
      <c r="DS317" s="66"/>
      <c r="DT317" s="66"/>
      <c r="DU317" s="66"/>
      <c r="DV317" s="66"/>
      <c r="DW317" s="66"/>
      <c r="DX317" s="66"/>
      <c r="DY317" s="66"/>
      <c r="DZ317" s="66"/>
      <c r="EA317" s="66"/>
      <c r="EB317" s="66"/>
      <c r="EC317" s="66"/>
      <c r="ED317" s="66"/>
      <c r="EE317" s="66"/>
      <c r="EF317" s="66"/>
      <c r="EG317" s="66"/>
      <c r="EH317" s="66"/>
      <c r="EI317" s="66"/>
      <c r="EJ317" s="66"/>
      <c r="EK317" s="66"/>
      <c r="EL317" s="66"/>
      <c r="EM317" s="66"/>
    </row>
    <row r="318" spans="1:143" ht="40.5" customHeight="1" thickBot="1" x14ac:dyDescent="0.3">
      <c r="BG318" s="137"/>
      <c r="BH318" s="137"/>
      <c r="BI318" s="137"/>
      <c r="BJ318" s="137"/>
      <c r="BK318" s="137"/>
      <c r="BL318" s="186"/>
      <c r="BM318" s="185"/>
      <c r="BN318" s="262"/>
      <c r="BO318" s="262"/>
      <c r="BP318" s="262"/>
      <c r="BQ318" s="263"/>
      <c r="BR318" s="385" t="s">
        <v>285</v>
      </c>
      <c r="BS318" s="386"/>
      <c r="BT318" s="386"/>
      <c r="BU318" s="387"/>
      <c r="BV318" s="262"/>
      <c r="BW318" s="262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  <c r="CT318" s="67"/>
      <c r="CU318" s="67"/>
      <c r="CV318" s="67"/>
      <c r="CW318" s="67"/>
      <c r="CX318" s="67"/>
      <c r="CY318" s="67"/>
      <c r="CZ318" s="67"/>
      <c r="DA318" s="67"/>
      <c r="DB318" s="67"/>
      <c r="DC318" s="67"/>
      <c r="DD318" s="67"/>
      <c r="DE318" s="67"/>
      <c r="DF318" s="67"/>
      <c r="DG318" s="67"/>
      <c r="DH318" s="67"/>
      <c r="DI318" s="67"/>
      <c r="DJ318" s="67"/>
      <c r="DK318" s="67"/>
      <c r="DL318" s="67"/>
      <c r="DM318" s="67"/>
      <c r="DN318" s="67"/>
      <c r="DO318" s="67"/>
      <c r="DP318" s="67"/>
      <c r="DQ318" s="67"/>
      <c r="DR318" s="67"/>
      <c r="DS318" s="67"/>
      <c r="DT318" s="67"/>
      <c r="DU318" s="67"/>
      <c r="DV318" s="67"/>
      <c r="DW318" s="67"/>
      <c r="DX318" s="67"/>
      <c r="DY318" s="67"/>
      <c r="DZ318" s="67"/>
      <c r="EA318" s="67"/>
      <c r="EB318" s="67"/>
      <c r="EC318" s="67"/>
      <c r="ED318" s="67"/>
      <c r="EE318" s="67"/>
      <c r="EF318" s="67"/>
      <c r="EG318" s="67"/>
      <c r="EH318" s="67"/>
      <c r="EI318" s="67"/>
      <c r="EJ318" s="67"/>
      <c r="EK318" s="67"/>
      <c r="EL318" s="67"/>
      <c r="EM318" s="67"/>
    </row>
    <row r="319" spans="1:143" ht="78" customHeight="1" thickBot="1" x14ac:dyDescent="0.3">
      <c r="BG319" s="137"/>
      <c r="BH319" s="137"/>
      <c r="BI319" s="137"/>
      <c r="BJ319" s="137"/>
      <c r="BK319" s="137"/>
      <c r="BL319" s="186"/>
      <c r="BM319" s="185"/>
      <c r="BN319" s="267" t="s">
        <v>252</v>
      </c>
      <c r="BO319" s="267" t="s">
        <v>253</v>
      </c>
      <c r="BP319" s="267" t="s">
        <v>3</v>
      </c>
      <c r="BQ319" s="267" t="s">
        <v>5</v>
      </c>
      <c r="BR319" s="264" t="s">
        <v>286</v>
      </c>
      <c r="BS319" s="265" t="s">
        <v>287</v>
      </c>
      <c r="BT319" s="265" t="s">
        <v>288</v>
      </c>
      <c r="BU319" s="266" t="s">
        <v>289</v>
      </c>
      <c r="BV319" s="267" t="s">
        <v>172</v>
      </c>
      <c r="BW319" s="267" t="s">
        <v>243</v>
      </c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  <c r="DF319" s="67"/>
      <c r="DG319" s="67"/>
      <c r="DH319" s="67"/>
      <c r="DI319" s="67"/>
      <c r="DJ319" s="67"/>
      <c r="DK319" s="67"/>
      <c r="DL319" s="67"/>
      <c r="DM319" s="67"/>
      <c r="DN319" s="67"/>
      <c r="DO319" s="67"/>
      <c r="DP319" s="67"/>
      <c r="DQ319" s="67"/>
      <c r="DR319" s="67"/>
      <c r="DS319" s="67"/>
      <c r="DT319" s="67"/>
      <c r="DU319" s="67"/>
      <c r="DV319" s="67"/>
      <c r="DW319" s="67"/>
      <c r="DX319" s="67"/>
      <c r="DY319" s="67"/>
      <c r="DZ319" s="67"/>
      <c r="EA319" s="67"/>
      <c r="EB319" s="67"/>
      <c r="EC319" s="67"/>
      <c r="ED319" s="67"/>
      <c r="EE319" s="67"/>
      <c r="EF319" s="67"/>
      <c r="EG319" s="67"/>
      <c r="EH319" s="67"/>
      <c r="EI319" s="67"/>
      <c r="EJ319" s="67"/>
      <c r="EK319" s="67"/>
      <c r="EL319" s="67"/>
      <c r="EM319" s="67"/>
    </row>
    <row r="320" spans="1:143" ht="18.600000000000001" customHeight="1" x14ac:dyDescent="0.25">
      <c r="BG320" s="137"/>
      <c r="BH320" s="137"/>
      <c r="BI320" s="137"/>
      <c r="BJ320" s="137"/>
      <c r="BK320" s="137"/>
      <c r="BL320" s="85"/>
      <c r="BM320" s="85">
        <v>1</v>
      </c>
      <c r="BN320" s="272"/>
      <c r="BO320" s="273"/>
      <c r="BP320" s="273"/>
      <c r="BQ320" s="273"/>
      <c r="BR320" s="274"/>
      <c r="BS320" s="274"/>
      <c r="BT320" s="274"/>
      <c r="BU320" s="274"/>
      <c r="BV320" s="274"/>
      <c r="BW320" s="275"/>
      <c r="BX320" s="382" t="s">
        <v>403</v>
      </c>
      <c r="BY320" s="137"/>
      <c r="BZ320" s="137"/>
      <c r="CA320" s="137"/>
      <c r="CB320" s="137"/>
      <c r="CC320" s="137"/>
      <c r="CD320" s="137"/>
      <c r="CE320" s="137"/>
      <c r="CF320" s="137"/>
      <c r="CG320" s="67"/>
      <c r="CH320" s="67"/>
      <c r="CI320" s="67"/>
      <c r="CJ320" s="67"/>
      <c r="CK320" s="6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</row>
    <row r="321" spans="59:143" ht="45" customHeight="1" x14ac:dyDescent="0.25">
      <c r="BG321" s="137"/>
      <c r="BH321" s="137"/>
      <c r="BI321" s="137"/>
      <c r="BJ321" s="137"/>
      <c r="BK321" s="137"/>
      <c r="BL321" s="85"/>
      <c r="BM321" s="85">
        <v>2</v>
      </c>
      <c r="BN321" s="277"/>
      <c r="BO321" s="277"/>
      <c r="BP321" s="277"/>
      <c r="BQ321" s="277"/>
      <c r="BR321" s="277"/>
      <c r="BS321" s="277"/>
      <c r="BT321" s="277"/>
      <c r="BU321" s="277"/>
      <c r="BV321" s="278"/>
      <c r="BW321" s="279"/>
      <c r="BX321" s="383"/>
      <c r="BY321" s="137"/>
      <c r="BZ321" s="137"/>
      <c r="CA321" s="137"/>
      <c r="CB321" s="361" t="str">
        <f>IF(BW321="","",BW321)</f>
        <v/>
      </c>
      <c r="CC321" s="361" t="str">
        <f>IF(BV321="","",BV321)</f>
        <v/>
      </c>
      <c r="CD321" s="137"/>
      <c r="CE321" s="137"/>
      <c r="CF321" s="137"/>
      <c r="CG321" s="67"/>
      <c r="CH321" s="67"/>
      <c r="CI321" s="67"/>
      <c r="CJ321" s="67"/>
      <c r="CK321" s="6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</row>
    <row r="322" spans="59:143" ht="30" customHeight="1" x14ac:dyDescent="0.25">
      <c r="BG322" s="137"/>
      <c r="BH322" s="137"/>
      <c r="BI322" s="137"/>
      <c r="BJ322" s="137"/>
      <c r="BK322" s="137"/>
      <c r="BL322" s="85"/>
      <c r="BM322" s="85">
        <v>3</v>
      </c>
      <c r="BN322" s="277"/>
      <c r="BO322" s="277"/>
      <c r="BP322" s="277"/>
      <c r="BQ322" s="277"/>
      <c r="BR322" s="277"/>
      <c r="BS322" s="277"/>
      <c r="BT322" s="277"/>
      <c r="BU322" s="277"/>
      <c r="BV322" s="278"/>
      <c r="BW322" s="279"/>
      <c r="BX322" s="383"/>
      <c r="BY322" s="137"/>
      <c r="BZ322" s="137"/>
      <c r="CA322" s="137"/>
      <c r="CB322" s="361" t="str">
        <f t="shared" ref="CB322:CB385" si="6">IF(BW322="","",BW322)</f>
        <v/>
      </c>
      <c r="CC322" s="361" t="str">
        <f t="shared" ref="CC322:CC385" si="7">IF(BV322="","",BV322)</f>
        <v/>
      </c>
      <c r="CD322" s="137"/>
      <c r="CE322" s="137"/>
      <c r="CF322" s="137"/>
      <c r="CG322" s="67"/>
      <c r="CH322" s="67"/>
      <c r="CI322" s="67"/>
      <c r="CJ322" s="67"/>
      <c r="CK322" s="6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</row>
    <row r="323" spans="59:143" ht="30" customHeight="1" x14ac:dyDescent="0.25">
      <c r="BG323" s="137"/>
      <c r="BH323" s="137"/>
      <c r="BI323" s="137"/>
      <c r="BJ323" s="137"/>
      <c r="BK323" s="137"/>
      <c r="BL323" s="85"/>
      <c r="BM323" s="85">
        <v>4</v>
      </c>
      <c r="BN323" s="277"/>
      <c r="BO323" s="277"/>
      <c r="BP323" s="277"/>
      <c r="BQ323" s="277"/>
      <c r="BR323" s="277"/>
      <c r="BS323" s="277"/>
      <c r="BT323" s="277"/>
      <c r="BU323" s="277"/>
      <c r="BV323" s="278"/>
      <c r="BW323" s="279"/>
      <c r="BX323" s="383"/>
      <c r="BY323" s="137"/>
      <c r="BZ323" s="137"/>
      <c r="CA323" s="137"/>
      <c r="CB323" s="361" t="str">
        <f t="shared" si="6"/>
        <v/>
      </c>
      <c r="CC323" s="361" t="str">
        <f t="shared" si="7"/>
        <v/>
      </c>
      <c r="CD323" s="137"/>
      <c r="CE323" s="137"/>
      <c r="CF323" s="137"/>
      <c r="CG323" s="67"/>
      <c r="CH323" s="67"/>
      <c r="CI323" s="67"/>
      <c r="CJ323" s="67"/>
      <c r="CK323" s="6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</row>
    <row r="324" spans="59:143" ht="30" customHeight="1" x14ac:dyDescent="0.25">
      <c r="BG324" s="137"/>
      <c r="BH324" s="137"/>
      <c r="BI324" s="137"/>
      <c r="BJ324" s="137"/>
      <c r="BK324" s="137"/>
      <c r="BL324" s="85"/>
      <c r="BM324" s="85">
        <v>5</v>
      </c>
      <c r="BN324" s="277"/>
      <c r="BO324" s="277"/>
      <c r="BP324" s="277"/>
      <c r="BQ324" s="277"/>
      <c r="BR324" s="277"/>
      <c r="BS324" s="277"/>
      <c r="BT324" s="277"/>
      <c r="BU324" s="277"/>
      <c r="BV324" s="278"/>
      <c r="BW324" s="279"/>
      <c r="BX324" s="383"/>
      <c r="BY324" s="137"/>
      <c r="BZ324" s="137"/>
      <c r="CA324" s="137"/>
      <c r="CB324" s="361" t="str">
        <f t="shared" si="6"/>
        <v/>
      </c>
      <c r="CC324" s="361" t="str">
        <f t="shared" si="7"/>
        <v/>
      </c>
      <c r="CD324" s="137"/>
      <c r="CE324" s="137"/>
      <c r="CF324" s="137"/>
      <c r="CG324" s="67"/>
      <c r="CH324" s="67"/>
      <c r="CI324" s="67"/>
      <c r="CJ324" s="67"/>
      <c r="CK324" s="6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</row>
    <row r="325" spans="59:143" ht="30" customHeight="1" x14ac:dyDescent="0.25">
      <c r="BG325" s="137"/>
      <c r="BH325" s="137"/>
      <c r="BI325" s="137"/>
      <c r="BJ325" s="137"/>
      <c r="BK325" s="137"/>
      <c r="BL325" s="85"/>
      <c r="BM325" s="85">
        <v>6</v>
      </c>
      <c r="BN325" s="277"/>
      <c r="BO325" s="277"/>
      <c r="BP325" s="277"/>
      <c r="BQ325" s="277"/>
      <c r="BR325" s="277"/>
      <c r="BS325" s="277"/>
      <c r="BT325" s="277"/>
      <c r="BU325" s="277"/>
      <c r="BV325" s="278"/>
      <c r="BW325" s="279"/>
      <c r="BX325" s="383"/>
      <c r="BY325" s="137"/>
      <c r="BZ325" s="137"/>
      <c r="CA325" s="137"/>
      <c r="CB325" s="361" t="str">
        <f t="shared" si="6"/>
        <v/>
      </c>
      <c r="CC325" s="361" t="str">
        <f t="shared" si="7"/>
        <v/>
      </c>
      <c r="CD325" s="137"/>
      <c r="CE325" s="137"/>
      <c r="CF325" s="137"/>
      <c r="CG325" s="67"/>
      <c r="CH325" s="67"/>
      <c r="CI325" s="67"/>
      <c r="CJ325" s="67"/>
      <c r="CK325" s="6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</row>
    <row r="326" spans="59:143" ht="51" customHeight="1" x14ac:dyDescent="0.25">
      <c r="BG326" s="137"/>
      <c r="BH326" s="137"/>
      <c r="BI326" s="137"/>
      <c r="BJ326" s="137"/>
      <c r="BK326" s="137"/>
      <c r="BL326" s="85"/>
      <c r="BM326" s="85">
        <v>7</v>
      </c>
      <c r="BN326" s="277"/>
      <c r="BO326" s="277"/>
      <c r="BP326" s="277"/>
      <c r="BQ326" s="277"/>
      <c r="BR326" s="277"/>
      <c r="BS326" s="277"/>
      <c r="BT326" s="277"/>
      <c r="BU326" s="277"/>
      <c r="BV326" s="278"/>
      <c r="BW326" s="279"/>
      <c r="BX326" s="383"/>
      <c r="BY326" s="137"/>
      <c r="BZ326" s="137"/>
      <c r="CA326" s="137"/>
      <c r="CB326" s="361" t="str">
        <f t="shared" si="6"/>
        <v/>
      </c>
      <c r="CC326" s="361" t="str">
        <f t="shared" si="7"/>
        <v/>
      </c>
      <c r="CD326" s="137"/>
      <c r="CE326" s="137"/>
      <c r="CF326" s="137"/>
      <c r="CG326" s="67"/>
      <c r="CH326" s="67"/>
      <c r="CI326" s="67"/>
      <c r="CJ326" s="67"/>
      <c r="CK326" s="67"/>
      <c r="CL326" s="137"/>
      <c r="CM326" s="137"/>
      <c r="CN326" s="137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3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</row>
    <row r="327" spans="59:143" ht="49.5" customHeight="1" x14ac:dyDescent="0.25">
      <c r="BG327" s="137"/>
      <c r="BH327" s="137"/>
      <c r="BI327" s="137"/>
      <c r="BJ327" s="137"/>
      <c r="BK327" s="137"/>
      <c r="BL327" s="85"/>
      <c r="BM327" s="85">
        <v>8</v>
      </c>
      <c r="BN327" s="277"/>
      <c r="BO327" s="277"/>
      <c r="BP327" s="277"/>
      <c r="BQ327" s="277"/>
      <c r="BR327" s="277"/>
      <c r="BS327" s="277"/>
      <c r="BT327" s="277"/>
      <c r="BU327" s="277"/>
      <c r="BV327" s="278"/>
      <c r="BW327" s="279"/>
      <c r="BX327" s="383"/>
      <c r="BY327" s="137"/>
      <c r="BZ327" s="137"/>
      <c r="CA327" s="137"/>
      <c r="CB327" s="361" t="str">
        <f t="shared" si="6"/>
        <v/>
      </c>
      <c r="CC327" s="361" t="str">
        <f t="shared" si="7"/>
        <v/>
      </c>
      <c r="CD327" s="137"/>
      <c r="CE327" s="137"/>
      <c r="CF327" s="137"/>
      <c r="CG327" s="67"/>
      <c r="CH327" s="67"/>
      <c r="CI327" s="67"/>
      <c r="CJ327" s="67"/>
      <c r="CK327" s="6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</row>
    <row r="328" spans="59:143" ht="71.25" customHeight="1" x14ac:dyDescent="0.25">
      <c r="BG328" s="137"/>
      <c r="BH328" s="137"/>
      <c r="BI328" s="137"/>
      <c r="BJ328" s="137"/>
      <c r="BK328" s="137"/>
      <c r="BL328" s="85"/>
      <c r="BM328" s="85">
        <v>9</v>
      </c>
      <c r="BN328" s="277"/>
      <c r="BO328" s="277"/>
      <c r="BP328" s="277"/>
      <c r="BQ328" s="277"/>
      <c r="BR328" s="277"/>
      <c r="BS328" s="277"/>
      <c r="BT328" s="277"/>
      <c r="BU328" s="277"/>
      <c r="BV328" s="278"/>
      <c r="BW328" s="279"/>
      <c r="BX328" s="383"/>
      <c r="BY328" s="137"/>
      <c r="BZ328" s="137"/>
      <c r="CA328" s="137"/>
      <c r="CB328" s="361" t="str">
        <f t="shared" si="6"/>
        <v/>
      </c>
      <c r="CC328" s="361" t="str">
        <f t="shared" si="7"/>
        <v/>
      </c>
      <c r="CD328" s="137"/>
      <c r="CE328" s="137"/>
      <c r="CF328" s="137"/>
      <c r="CG328" s="67"/>
      <c r="CH328" s="67"/>
      <c r="CI328" s="67"/>
      <c r="CJ328" s="67"/>
      <c r="CK328" s="67"/>
      <c r="CL328" s="137"/>
      <c r="CM328" s="137"/>
      <c r="CN328" s="137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3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</row>
    <row r="329" spans="59:143" ht="30" customHeight="1" x14ac:dyDescent="0.25">
      <c r="BG329" s="137"/>
      <c r="BH329" s="137"/>
      <c r="BI329" s="137"/>
      <c r="BJ329" s="137"/>
      <c r="BK329" s="137"/>
      <c r="BL329" s="85"/>
      <c r="BM329" s="85">
        <v>10</v>
      </c>
      <c r="BN329" s="277"/>
      <c r="BO329" s="277"/>
      <c r="BP329" s="277"/>
      <c r="BQ329" s="277"/>
      <c r="BR329" s="277"/>
      <c r="BS329" s="277"/>
      <c r="BT329" s="277"/>
      <c r="BU329" s="277"/>
      <c r="BV329" s="278"/>
      <c r="BW329" s="279"/>
      <c r="BX329" s="383"/>
      <c r="BY329" s="137"/>
      <c r="BZ329" s="137"/>
      <c r="CA329" s="137"/>
      <c r="CB329" s="361" t="str">
        <f t="shared" si="6"/>
        <v/>
      </c>
      <c r="CC329" s="361" t="str">
        <f t="shared" si="7"/>
        <v/>
      </c>
      <c r="CD329" s="137"/>
      <c r="CE329" s="137"/>
      <c r="CF329" s="137"/>
      <c r="CG329" s="67"/>
      <c r="CH329" s="67"/>
      <c r="CI329" s="67"/>
      <c r="CJ329" s="67"/>
      <c r="CK329" s="6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</row>
    <row r="330" spans="59:143" ht="30" customHeight="1" x14ac:dyDescent="0.25">
      <c r="BG330" s="137"/>
      <c r="BH330" s="137"/>
      <c r="BI330" s="137"/>
      <c r="BJ330" s="137"/>
      <c r="BK330" s="137"/>
      <c r="BL330" s="85"/>
      <c r="BM330" s="85">
        <v>11</v>
      </c>
      <c r="BN330" s="277"/>
      <c r="BO330" s="277"/>
      <c r="BP330" s="277"/>
      <c r="BQ330" s="277"/>
      <c r="BR330" s="277"/>
      <c r="BS330" s="277"/>
      <c r="BT330" s="277"/>
      <c r="BU330" s="277"/>
      <c r="BV330" s="278"/>
      <c r="BW330" s="279"/>
      <c r="BX330" s="383"/>
      <c r="BY330" s="137"/>
      <c r="BZ330" s="137"/>
      <c r="CA330" s="137"/>
      <c r="CB330" s="361" t="str">
        <f t="shared" si="6"/>
        <v/>
      </c>
      <c r="CC330" s="361" t="str">
        <f t="shared" si="7"/>
        <v/>
      </c>
      <c r="CD330" s="137"/>
      <c r="CE330" s="137"/>
      <c r="CF330" s="137"/>
      <c r="CG330" s="67"/>
      <c r="CH330" s="67"/>
      <c r="CI330" s="67"/>
      <c r="CJ330" s="67"/>
      <c r="CK330" s="6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</row>
    <row r="331" spans="59:143" ht="30" customHeight="1" x14ac:dyDescent="0.25">
      <c r="BG331" s="137"/>
      <c r="BH331" s="137"/>
      <c r="BI331" s="137"/>
      <c r="BJ331" s="137"/>
      <c r="BK331" s="137"/>
      <c r="BL331" s="85"/>
      <c r="BM331" s="85">
        <v>12</v>
      </c>
      <c r="BN331" s="277"/>
      <c r="BO331" s="277"/>
      <c r="BP331" s="277"/>
      <c r="BQ331" s="277"/>
      <c r="BR331" s="277"/>
      <c r="BS331" s="277"/>
      <c r="BT331" s="277"/>
      <c r="BU331" s="277"/>
      <c r="BV331" s="278"/>
      <c r="BW331" s="279"/>
      <c r="BX331" s="383"/>
      <c r="BY331" s="137"/>
      <c r="BZ331" s="137"/>
      <c r="CA331" s="137"/>
      <c r="CB331" s="361" t="str">
        <f t="shared" si="6"/>
        <v/>
      </c>
      <c r="CC331" s="361" t="str">
        <f t="shared" si="7"/>
        <v/>
      </c>
      <c r="CD331" s="137"/>
      <c r="CE331" s="137"/>
      <c r="CF331" s="137"/>
      <c r="CG331" s="67"/>
      <c r="CH331" s="67"/>
      <c r="CI331" s="67"/>
      <c r="CJ331" s="67"/>
      <c r="CK331" s="6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</row>
    <row r="332" spans="59:143" ht="39.75" customHeight="1" x14ac:dyDescent="0.25">
      <c r="BG332" s="137"/>
      <c r="BH332" s="137"/>
      <c r="BI332" s="137"/>
      <c r="BJ332" s="137"/>
      <c r="BK332" s="137"/>
      <c r="BL332" s="85"/>
      <c r="BM332" s="85">
        <v>13</v>
      </c>
      <c r="BN332" s="277"/>
      <c r="BO332" s="277"/>
      <c r="BP332" s="277"/>
      <c r="BQ332" s="277"/>
      <c r="BR332" s="277"/>
      <c r="BS332" s="277"/>
      <c r="BT332" s="277"/>
      <c r="BU332" s="277"/>
      <c r="BV332" s="278"/>
      <c r="BW332" s="279"/>
      <c r="BX332" s="383"/>
      <c r="BY332" s="137"/>
      <c r="BZ332" s="137"/>
      <c r="CA332" s="137"/>
      <c r="CB332" s="361" t="str">
        <f t="shared" si="6"/>
        <v/>
      </c>
      <c r="CC332" s="361" t="str">
        <f t="shared" si="7"/>
        <v/>
      </c>
      <c r="CD332" s="137"/>
      <c r="CE332" s="137"/>
      <c r="CF332" s="137"/>
      <c r="CG332" s="67"/>
      <c r="CH332" s="67"/>
      <c r="CI332" s="67"/>
      <c r="CJ332" s="67"/>
      <c r="CK332" s="6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</row>
    <row r="333" spans="59:143" ht="30" customHeight="1" x14ac:dyDescent="0.25">
      <c r="BG333" s="137"/>
      <c r="BH333" s="137"/>
      <c r="BI333" s="137"/>
      <c r="BJ333" s="137"/>
      <c r="BK333" s="137"/>
      <c r="BL333" s="85"/>
      <c r="BM333" s="85">
        <v>14</v>
      </c>
      <c r="BN333" s="277"/>
      <c r="BO333" s="277"/>
      <c r="BP333" s="277"/>
      <c r="BQ333" s="277"/>
      <c r="BR333" s="277"/>
      <c r="BS333" s="277"/>
      <c r="BT333" s="277"/>
      <c r="BU333" s="277"/>
      <c r="BV333" s="278"/>
      <c r="BW333" s="279"/>
      <c r="BX333" s="383"/>
      <c r="BY333" s="137"/>
      <c r="BZ333" s="137"/>
      <c r="CA333" s="137"/>
      <c r="CB333" s="361" t="str">
        <f t="shared" si="6"/>
        <v/>
      </c>
      <c r="CC333" s="361" t="str">
        <f t="shared" si="7"/>
        <v/>
      </c>
      <c r="CD333" s="137"/>
      <c r="CE333" s="137"/>
      <c r="CF333" s="137"/>
      <c r="CG333" s="67"/>
      <c r="CH333" s="67"/>
      <c r="CI333" s="67"/>
      <c r="CJ333" s="67"/>
      <c r="CK333" s="6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</row>
    <row r="334" spans="59:143" ht="66" customHeight="1" x14ac:dyDescent="0.25">
      <c r="BG334" s="137"/>
      <c r="BH334" s="137"/>
      <c r="BI334" s="137"/>
      <c r="BJ334" s="137"/>
      <c r="BK334" s="137"/>
      <c r="BL334" s="85"/>
      <c r="BM334" s="85">
        <v>15</v>
      </c>
      <c r="BN334" s="277"/>
      <c r="BO334" s="277"/>
      <c r="BP334" s="277"/>
      <c r="BQ334" s="277"/>
      <c r="BR334" s="277"/>
      <c r="BS334" s="277"/>
      <c r="BT334" s="277"/>
      <c r="BU334" s="277"/>
      <c r="BV334" s="278"/>
      <c r="BW334" s="279"/>
      <c r="BX334" s="383"/>
      <c r="BY334" s="137"/>
      <c r="BZ334" s="137"/>
      <c r="CA334" s="137"/>
      <c r="CB334" s="361" t="str">
        <f t="shared" si="6"/>
        <v/>
      </c>
      <c r="CC334" s="361" t="str">
        <f t="shared" si="7"/>
        <v/>
      </c>
      <c r="CD334" s="137"/>
      <c r="CE334" s="137"/>
      <c r="CF334" s="137"/>
      <c r="CG334" s="67"/>
      <c r="CH334" s="67"/>
      <c r="CI334" s="67"/>
      <c r="CJ334" s="67"/>
      <c r="CK334" s="6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</row>
    <row r="335" spans="59:143" ht="30" customHeight="1" x14ac:dyDescent="0.25">
      <c r="BG335" s="137"/>
      <c r="BH335" s="137"/>
      <c r="BI335" s="137"/>
      <c r="BJ335" s="137"/>
      <c r="BK335" s="137"/>
      <c r="BL335" s="85"/>
      <c r="BM335" s="85">
        <v>16</v>
      </c>
      <c r="BN335" s="277"/>
      <c r="BO335" s="277"/>
      <c r="BP335" s="277"/>
      <c r="BQ335" s="277"/>
      <c r="BR335" s="277"/>
      <c r="BS335" s="277"/>
      <c r="BT335" s="277"/>
      <c r="BU335" s="277"/>
      <c r="BV335" s="278"/>
      <c r="BW335" s="279"/>
      <c r="BX335" s="383"/>
      <c r="BY335" s="137"/>
      <c r="BZ335" s="137"/>
      <c r="CA335" s="137"/>
      <c r="CB335" s="361" t="str">
        <f t="shared" si="6"/>
        <v/>
      </c>
      <c r="CC335" s="361" t="str">
        <f t="shared" si="7"/>
        <v/>
      </c>
      <c r="CD335" s="137"/>
      <c r="CE335" s="137"/>
      <c r="CF335" s="137"/>
      <c r="CG335" s="67"/>
      <c r="CH335" s="67"/>
      <c r="CI335" s="67"/>
      <c r="CJ335" s="67"/>
      <c r="CK335" s="6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</row>
    <row r="336" spans="59:143" ht="30" customHeight="1" x14ac:dyDescent="0.25">
      <c r="BG336" s="137"/>
      <c r="BH336" s="137"/>
      <c r="BI336" s="137"/>
      <c r="BJ336" s="137"/>
      <c r="BK336" s="137"/>
      <c r="BL336" s="85"/>
      <c r="BM336" s="85">
        <v>17</v>
      </c>
      <c r="BN336" s="277"/>
      <c r="BO336" s="277"/>
      <c r="BP336" s="277"/>
      <c r="BQ336" s="277"/>
      <c r="BR336" s="277"/>
      <c r="BS336" s="277"/>
      <c r="BT336" s="277"/>
      <c r="BU336" s="277"/>
      <c r="BV336" s="278"/>
      <c r="BW336" s="279"/>
      <c r="BX336" s="383"/>
      <c r="BY336" s="137"/>
      <c r="BZ336" s="137"/>
      <c r="CA336" s="137"/>
      <c r="CB336" s="361" t="str">
        <f t="shared" si="6"/>
        <v/>
      </c>
      <c r="CC336" s="361" t="str">
        <f t="shared" si="7"/>
        <v/>
      </c>
      <c r="CD336" s="137"/>
      <c r="CE336" s="137"/>
      <c r="CF336" s="137"/>
      <c r="CG336" s="67"/>
      <c r="CH336" s="67"/>
      <c r="CI336" s="67"/>
      <c r="CJ336" s="67"/>
      <c r="CK336" s="6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</row>
    <row r="337" spans="59:143" ht="30" customHeight="1" x14ac:dyDescent="0.25">
      <c r="BG337" s="137"/>
      <c r="BH337" s="137"/>
      <c r="BI337" s="137"/>
      <c r="BJ337" s="137"/>
      <c r="BK337" s="137"/>
      <c r="BL337" s="85"/>
      <c r="BM337" s="85">
        <v>18</v>
      </c>
      <c r="BN337" s="277"/>
      <c r="BO337" s="277"/>
      <c r="BP337" s="277"/>
      <c r="BQ337" s="277"/>
      <c r="BR337" s="277"/>
      <c r="BS337" s="277"/>
      <c r="BT337" s="277"/>
      <c r="BU337" s="277"/>
      <c r="BV337" s="278"/>
      <c r="BW337" s="279"/>
      <c r="BX337" s="383"/>
      <c r="BY337" s="137"/>
      <c r="BZ337" s="137"/>
      <c r="CA337" s="137"/>
      <c r="CB337" s="361" t="str">
        <f t="shared" si="6"/>
        <v/>
      </c>
      <c r="CC337" s="361" t="str">
        <f t="shared" si="7"/>
        <v/>
      </c>
      <c r="CD337" s="137"/>
      <c r="CE337" s="137"/>
      <c r="CF337" s="137"/>
      <c r="CG337" s="67"/>
      <c r="CH337" s="67"/>
      <c r="CI337" s="67"/>
      <c r="CJ337" s="67"/>
      <c r="CK337" s="6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</row>
    <row r="338" spans="59:143" ht="108.6" customHeight="1" x14ac:dyDescent="0.25">
      <c r="BG338" s="137"/>
      <c r="BH338" s="137"/>
      <c r="BI338" s="137"/>
      <c r="BJ338" s="137"/>
      <c r="BK338" s="137"/>
      <c r="BL338" s="85"/>
      <c r="BM338" s="85">
        <v>19</v>
      </c>
      <c r="BN338" s="277"/>
      <c r="BO338" s="277"/>
      <c r="BP338" s="277"/>
      <c r="BQ338" s="277"/>
      <c r="BR338" s="277"/>
      <c r="BS338" s="277"/>
      <c r="BT338" s="277"/>
      <c r="BU338" s="277"/>
      <c r="BV338" s="278"/>
      <c r="BW338" s="279"/>
      <c r="BX338" s="383"/>
      <c r="BY338" s="137"/>
      <c r="BZ338" s="137"/>
      <c r="CA338" s="137"/>
      <c r="CB338" s="361" t="str">
        <f t="shared" si="6"/>
        <v/>
      </c>
      <c r="CC338" s="361" t="str">
        <f t="shared" si="7"/>
        <v/>
      </c>
      <c r="CD338" s="137"/>
      <c r="CE338" s="137"/>
      <c r="CF338" s="137"/>
      <c r="CG338" s="67"/>
      <c r="CH338" s="67"/>
      <c r="CI338" s="67"/>
      <c r="CJ338" s="67"/>
      <c r="CK338" s="6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</row>
    <row r="339" spans="59:143" ht="30" customHeight="1" x14ac:dyDescent="0.25">
      <c r="BG339" s="137"/>
      <c r="BH339" s="137"/>
      <c r="BI339" s="137"/>
      <c r="BJ339" s="137"/>
      <c r="BK339" s="137"/>
      <c r="BL339" s="85"/>
      <c r="BM339" s="85">
        <v>20</v>
      </c>
      <c r="BN339" s="277"/>
      <c r="BO339" s="277"/>
      <c r="BP339" s="277"/>
      <c r="BQ339" s="277"/>
      <c r="BR339" s="277"/>
      <c r="BS339" s="277"/>
      <c r="BT339" s="277"/>
      <c r="BU339" s="277"/>
      <c r="BV339" s="278"/>
      <c r="BW339" s="279"/>
      <c r="BX339" s="383"/>
      <c r="BY339" s="137"/>
      <c r="BZ339" s="137"/>
      <c r="CA339" s="137"/>
      <c r="CB339" s="361" t="str">
        <f t="shared" si="6"/>
        <v/>
      </c>
      <c r="CC339" s="361" t="str">
        <f t="shared" si="7"/>
        <v/>
      </c>
      <c r="CD339" s="137"/>
      <c r="CE339" s="137"/>
      <c r="CF339" s="137"/>
      <c r="CG339" s="67"/>
      <c r="CH339" s="67"/>
      <c r="CI339" s="67"/>
      <c r="CJ339" s="67"/>
      <c r="CK339" s="6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</row>
    <row r="340" spans="59:143" ht="30" customHeight="1" x14ac:dyDescent="0.25">
      <c r="BG340" s="137"/>
      <c r="BH340" s="137"/>
      <c r="BI340" s="137"/>
      <c r="BJ340" s="137"/>
      <c r="BK340" s="137"/>
      <c r="BL340" s="85"/>
      <c r="BM340" s="85">
        <v>21</v>
      </c>
      <c r="BN340" s="277"/>
      <c r="BO340" s="277"/>
      <c r="BP340" s="277"/>
      <c r="BQ340" s="277"/>
      <c r="BR340" s="277"/>
      <c r="BS340" s="277"/>
      <c r="BT340" s="277"/>
      <c r="BU340" s="277"/>
      <c r="BV340" s="278"/>
      <c r="BW340" s="279"/>
      <c r="BX340" s="383"/>
      <c r="BY340" s="137"/>
      <c r="BZ340" s="137"/>
      <c r="CA340" s="137"/>
      <c r="CB340" s="361" t="str">
        <f t="shared" si="6"/>
        <v/>
      </c>
      <c r="CC340" s="361" t="str">
        <f t="shared" si="7"/>
        <v/>
      </c>
      <c r="CD340" s="137"/>
      <c r="CE340" s="137"/>
      <c r="CF340" s="137"/>
      <c r="CG340" s="67"/>
      <c r="CH340" s="67"/>
      <c r="CI340" s="67"/>
      <c r="CJ340" s="67"/>
      <c r="CK340" s="6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</row>
    <row r="341" spans="59:143" ht="30" customHeight="1" x14ac:dyDescent="0.25">
      <c r="BG341" s="137"/>
      <c r="BH341" s="137"/>
      <c r="BI341" s="137"/>
      <c r="BJ341" s="137"/>
      <c r="BK341" s="137"/>
      <c r="BL341" s="85"/>
      <c r="BM341" s="85">
        <v>22</v>
      </c>
      <c r="BN341" s="277"/>
      <c r="BO341" s="277"/>
      <c r="BP341" s="277"/>
      <c r="BQ341" s="277"/>
      <c r="BR341" s="277"/>
      <c r="BS341" s="277"/>
      <c r="BT341" s="277"/>
      <c r="BU341" s="277"/>
      <c r="BV341" s="278"/>
      <c r="BW341" s="279"/>
      <c r="BX341" s="383"/>
      <c r="BY341" s="137"/>
      <c r="BZ341" s="137"/>
      <c r="CA341" s="137"/>
      <c r="CB341" s="361" t="str">
        <f t="shared" si="6"/>
        <v/>
      </c>
      <c r="CC341" s="361" t="str">
        <f t="shared" si="7"/>
        <v/>
      </c>
      <c r="CD341" s="137"/>
      <c r="CE341" s="137"/>
      <c r="CF341" s="137"/>
      <c r="CG341" s="67"/>
      <c r="CH341" s="67"/>
      <c r="CI341" s="67"/>
      <c r="CJ341" s="67"/>
      <c r="CK341" s="6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</row>
    <row r="342" spans="59:143" ht="30" customHeight="1" x14ac:dyDescent="0.25">
      <c r="BG342" s="137"/>
      <c r="BH342" s="137"/>
      <c r="BI342" s="137"/>
      <c r="BJ342" s="137"/>
      <c r="BK342" s="137"/>
      <c r="BL342" s="85"/>
      <c r="BM342" s="85">
        <v>23</v>
      </c>
      <c r="BN342" s="277"/>
      <c r="BO342" s="277"/>
      <c r="BP342" s="277"/>
      <c r="BQ342" s="277"/>
      <c r="BR342" s="277"/>
      <c r="BS342" s="277"/>
      <c r="BT342" s="277"/>
      <c r="BU342" s="277"/>
      <c r="BV342" s="278"/>
      <c r="BW342" s="279"/>
      <c r="BX342" s="383"/>
      <c r="BY342" s="137"/>
      <c r="BZ342" s="137"/>
      <c r="CA342" s="137"/>
      <c r="CB342" s="361" t="str">
        <f t="shared" si="6"/>
        <v/>
      </c>
      <c r="CC342" s="361" t="str">
        <f t="shared" si="7"/>
        <v/>
      </c>
      <c r="CD342" s="137"/>
      <c r="CE342" s="137"/>
      <c r="CF342" s="137"/>
      <c r="CG342" s="67"/>
      <c r="CH342" s="67"/>
      <c r="CI342" s="67"/>
      <c r="CJ342" s="67"/>
      <c r="CK342" s="6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</row>
    <row r="343" spans="59:143" ht="30" customHeight="1" x14ac:dyDescent="0.25">
      <c r="BG343" s="137"/>
      <c r="BH343" s="137"/>
      <c r="BI343" s="137"/>
      <c r="BJ343" s="137"/>
      <c r="BK343" s="137"/>
      <c r="BL343" s="85"/>
      <c r="BM343" s="85">
        <v>24</v>
      </c>
      <c r="BN343" s="277"/>
      <c r="BO343" s="277"/>
      <c r="BP343" s="277"/>
      <c r="BQ343" s="277"/>
      <c r="BR343" s="277"/>
      <c r="BS343" s="277"/>
      <c r="BT343" s="277"/>
      <c r="BU343" s="277"/>
      <c r="BV343" s="278"/>
      <c r="BW343" s="279"/>
      <c r="BX343" s="383"/>
      <c r="BY343" s="137"/>
      <c r="BZ343" s="137"/>
      <c r="CA343" s="137"/>
      <c r="CB343" s="361" t="str">
        <f t="shared" si="6"/>
        <v/>
      </c>
      <c r="CC343" s="361" t="str">
        <f t="shared" si="7"/>
        <v/>
      </c>
      <c r="CD343" s="137"/>
      <c r="CE343" s="137"/>
      <c r="CF343" s="137"/>
      <c r="CG343" s="67"/>
      <c r="CH343" s="67"/>
      <c r="CI343" s="67"/>
      <c r="CJ343" s="67"/>
      <c r="CK343" s="67"/>
      <c r="CL343" s="137"/>
      <c r="CM343" s="137"/>
      <c r="CN343" s="137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3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</row>
    <row r="344" spans="59:143" ht="30" customHeight="1" x14ac:dyDescent="0.25">
      <c r="BG344" s="137"/>
      <c r="BH344" s="137"/>
      <c r="BI344" s="137"/>
      <c r="BJ344" s="137"/>
      <c r="BK344" s="137"/>
      <c r="BL344" s="85"/>
      <c r="BM344" s="85">
        <v>25</v>
      </c>
      <c r="BN344" s="277"/>
      <c r="BO344" s="277"/>
      <c r="BP344" s="277"/>
      <c r="BQ344" s="277"/>
      <c r="BR344" s="277"/>
      <c r="BS344" s="277"/>
      <c r="BT344" s="277"/>
      <c r="BU344" s="277"/>
      <c r="BV344" s="278"/>
      <c r="BW344" s="279"/>
      <c r="BX344" s="383"/>
      <c r="BY344" s="137"/>
      <c r="BZ344" s="137"/>
      <c r="CA344" s="137"/>
      <c r="CB344" s="361" t="str">
        <f t="shared" si="6"/>
        <v/>
      </c>
      <c r="CC344" s="361" t="str">
        <f t="shared" si="7"/>
        <v/>
      </c>
      <c r="CD344" s="137"/>
      <c r="CE344" s="137"/>
      <c r="CF344" s="137"/>
      <c r="CG344" s="67"/>
      <c r="CH344" s="67"/>
      <c r="CI344" s="67"/>
      <c r="CJ344" s="67"/>
      <c r="CK344" s="67"/>
      <c r="CL344" s="137"/>
      <c r="CM344" s="137"/>
      <c r="CN344" s="137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3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</row>
    <row r="345" spans="59:143" ht="30" customHeight="1" x14ac:dyDescent="0.25">
      <c r="BG345" s="137"/>
      <c r="BH345" s="137"/>
      <c r="BI345" s="137"/>
      <c r="BJ345" s="137"/>
      <c r="BK345" s="137"/>
      <c r="BL345" s="85"/>
      <c r="BM345" s="85">
        <v>26</v>
      </c>
      <c r="BN345" s="277"/>
      <c r="BO345" s="277"/>
      <c r="BP345" s="277"/>
      <c r="BQ345" s="277"/>
      <c r="BR345" s="277"/>
      <c r="BS345" s="277"/>
      <c r="BT345" s="277"/>
      <c r="BU345" s="277"/>
      <c r="BV345" s="278"/>
      <c r="BW345" s="279"/>
      <c r="BX345" s="383"/>
      <c r="BY345" s="137"/>
      <c r="BZ345" s="137"/>
      <c r="CA345" s="137"/>
      <c r="CB345" s="361" t="str">
        <f t="shared" si="6"/>
        <v/>
      </c>
      <c r="CC345" s="361" t="str">
        <f t="shared" si="7"/>
        <v/>
      </c>
      <c r="CD345" s="137"/>
      <c r="CE345" s="137"/>
      <c r="CF345" s="137"/>
      <c r="CG345" s="67"/>
      <c r="CH345" s="67"/>
      <c r="CI345" s="67"/>
      <c r="CJ345" s="67"/>
      <c r="CK345" s="6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</row>
    <row r="346" spans="59:143" ht="30" customHeight="1" x14ac:dyDescent="0.25">
      <c r="BG346" s="137"/>
      <c r="BH346" s="137"/>
      <c r="BI346" s="137"/>
      <c r="BJ346" s="137"/>
      <c r="BK346" s="137"/>
      <c r="BL346" s="85"/>
      <c r="BM346" s="85">
        <v>27</v>
      </c>
      <c r="BN346" s="277"/>
      <c r="BO346" s="277"/>
      <c r="BP346" s="277"/>
      <c r="BQ346" s="277"/>
      <c r="BR346" s="277"/>
      <c r="BS346" s="277"/>
      <c r="BT346" s="277"/>
      <c r="BU346" s="277"/>
      <c r="BV346" s="278"/>
      <c r="BW346" s="279"/>
      <c r="BX346" s="383"/>
      <c r="BY346" s="137"/>
      <c r="BZ346" s="137"/>
      <c r="CA346" s="137"/>
      <c r="CB346" s="361" t="str">
        <f t="shared" si="6"/>
        <v/>
      </c>
      <c r="CC346" s="361" t="str">
        <f t="shared" si="7"/>
        <v/>
      </c>
      <c r="CD346" s="137"/>
      <c r="CE346" s="137"/>
      <c r="CF346" s="137"/>
      <c r="CG346" s="67"/>
      <c r="CH346" s="67"/>
      <c r="CI346" s="67"/>
      <c r="CJ346" s="67"/>
      <c r="CK346" s="6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</row>
    <row r="347" spans="59:143" ht="30" customHeight="1" x14ac:dyDescent="0.25">
      <c r="BG347" s="137"/>
      <c r="BH347" s="137"/>
      <c r="BI347" s="137"/>
      <c r="BJ347" s="137"/>
      <c r="BK347" s="137"/>
      <c r="BL347" s="85"/>
      <c r="BM347" s="85">
        <v>28</v>
      </c>
      <c r="BN347" s="277"/>
      <c r="BO347" s="277"/>
      <c r="BP347" s="277"/>
      <c r="BQ347" s="277"/>
      <c r="BR347" s="277"/>
      <c r="BS347" s="277"/>
      <c r="BT347" s="277"/>
      <c r="BU347" s="277"/>
      <c r="BV347" s="278"/>
      <c r="BW347" s="279"/>
      <c r="BX347" s="383"/>
      <c r="BY347" s="137"/>
      <c r="BZ347" s="137"/>
      <c r="CA347" s="137"/>
      <c r="CB347" s="361" t="str">
        <f t="shared" si="6"/>
        <v/>
      </c>
      <c r="CC347" s="361" t="str">
        <f t="shared" si="7"/>
        <v/>
      </c>
      <c r="CD347" s="137"/>
      <c r="CE347" s="137"/>
      <c r="CF347" s="137"/>
      <c r="CG347" s="67"/>
      <c r="CH347" s="67"/>
      <c r="CI347" s="67"/>
      <c r="CJ347" s="67"/>
      <c r="CK347" s="6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</row>
    <row r="348" spans="59:143" ht="30" customHeight="1" x14ac:dyDescent="0.25">
      <c r="BG348" s="137"/>
      <c r="BH348" s="137"/>
      <c r="BI348" s="137"/>
      <c r="BJ348" s="137"/>
      <c r="BK348" s="137"/>
      <c r="BL348" s="85"/>
      <c r="BM348" s="85">
        <v>29</v>
      </c>
      <c r="BN348" s="277"/>
      <c r="BO348" s="277"/>
      <c r="BP348" s="277"/>
      <c r="BQ348" s="277"/>
      <c r="BR348" s="277"/>
      <c r="BS348" s="277"/>
      <c r="BT348" s="277"/>
      <c r="BU348" s="277"/>
      <c r="BV348" s="278"/>
      <c r="BW348" s="279"/>
      <c r="BX348" s="383"/>
      <c r="BY348" s="137"/>
      <c r="BZ348" s="137"/>
      <c r="CA348" s="137"/>
      <c r="CB348" s="361" t="str">
        <f t="shared" si="6"/>
        <v/>
      </c>
      <c r="CC348" s="361" t="str">
        <f t="shared" si="7"/>
        <v/>
      </c>
      <c r="CD348" s="137"/>
      <c r="CE348" s="137"/>
      <c r="CF348" s="137"/>
      <c r="CG348" s="67"/>
      <c r="CH348" s="67"/>
      <c r="CI348" s="67"/>
      <c r="CJ348" s="67"/>
      <c r="CK348" s="67"/>
      <c r="CL348" s="137"/>
      <c r="CM348" s="137"/>
      <c r="CN348" s="137"/>
      <c r="CO348" s="137"/>
      <c r="CP348" s="137"/>
      <c r="CQ348" s="137"/>
      <c r="CR348" s="137"/>
      <c r="CS348" s="137"/>
      <c r="CT348" s="137"/>
      <c r="CU348" s="137"/>
      <c r="CV348" s="137"/>
      <c r="CW348" s="137"/>
      <c r="CX348" s="13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</row>
    <row r="349" spans="59:143" ht="30" customHeight="1" x14ac:dyDescent="0.25">
      <c r="BG349" s="137"/>
      <c r="BH349" s="137"/>
      <c r="BI349" s="137"/>
      <c r="BJ349" s="137"/>
      <c r="BK349" s="137"/>
      <c r="BL349" s="85"/>
      <c r="BM349" s="85">
        <v>30</v>
      </c>
      <c r="BN349" s="277"/>
      <c r="BO349" s="277"/>
      <c r="BP349" s="277"/>
      <c r="BQ349" s="277"/>
      <c r="BR349" s="277"/>
      <c r="BS349" s="277"/>
      <c r="BT349" s="277"/>
      <c r="BU349" s="277"/>
      <c r="BV349" s="278"/>
      <c r="BW349" s="279"/>
      <c r="BX349" s="383"/>
      <c r="BY349" s="137"/>
      <c r="BZ349" s="137"/>
      <c r="CA349" s="137"/>
      <c r="CB349" s="361" t="str">
        <f t="shared" si="6"/>
        <v/>
      </c>
      <c r="CC349" s="361" t="str">
        <f t="shared" si="7"/>
        <v/>
      </c>
      <c r="CD349" s="137"/>
      <c r="CE349" s="137"/>
      <c r="CF349" s="137"/>
      <c r="CG349" s="67"/>
      <c r="CH349" s="67"/>
      <c r="CI349" s="67"/>
      <c r="CJ349" s="67"/>
      <c r="CK349" s="6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</row>
    <row r="350" spans="59:143" ht="30" customHeight="1" x14ac:dyDescent="0.25">
      <c r="BG350" s="137"/>
      <c r="BH350" s="137"/>
      <c r="BI350" s="137"/>
      <c r="BJ350" s="137"/>
      <c r="BK350" s="137"/>
      <c r="BL350" s="85"/>
      <c r="BM350" s="85">
        <v>31</v>
      </c>
      <c r="BN350" s="277"/>
      <c r="BO350" s="277"/>
      <c r="BP350" s="277"/>
      <c r="BQ350" s="277"/>
      <c r="BR350" s="277"/>
      <c r="BS350" s="277"/>
      <c r="BT350" s="277"/>
      <c r="BU350" s="277"/>
      <c r="BV350" s="278"/>
      <c r="BW350" s="279"/>
      <c r="BX350" s="383"/>
      <c r="BY350" s="137"/>
      <c r="BZ350" s="137"/>
      <c r="CA350" s="137"/>
      <c r="CB350" s="361" t="str">
        <f t="shared" si="6"/>
        <v/>
      </c>
      <c r="CC350" s="361" t="str">
        <f t="shared" si="7"/>
        <v/>
      </c>
      <c r="CD350" s="137"/>
      <c r="CE350" s="137"/>
      <c r="CF350" s="137"/>
      <c r="CG350" s="67"/>
      <c r="CH350" s="67"/>
      <c r="CI350" s="67"/>
      <c r="CJ350" s="67"/>
      <c r="CK350" s="6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</row>
    <row r="351" spans="59:143" ht="30" customHeight="1" x14ac:dyDescent="0.25">
      <c r="BG351" s="137"/>
      <c r="BH351" s="137"/>
      <c r="BI351" s="137"/>
      <c r="BJ351" s="137"/>
      <c r="BK351" s="137"/>
      <c r="BL351" s="85"/>
      <c r="BM351" s="85">
        <v>32</v>
      </c>
      <c r="BN351" s="277"/>
      <c r="BO351" s="277"/>
      <c r="BP351" s="277"/>
      <c r="BQ351" s="277"/>
      <c r="BR351" s="277"/>
      <c r="BS351" s="277"/>
      <c r="BT351" s="277"/>
      <c r="BU351" s="277"/>
      <c r="BV351" s="278"/>
      <c r="BW351" s="279"/>
      <c r="BX351" s="383"/>
      <c r="BY351" s="137"/>
      <c r="BZ351" s="137"/>
      <c r="CA351" s="137"/>
      <c r="CB351" s="361" t="str">
        <f t="shared" si="6"/>
        <v/>
      </c>
      <c r="CC351" s="361" t="str">
        <f t="shared" si="7"/>
        <v/>
      </c>
      <c r="CD351" s="137"/>
      <c r="CE351" s="137"/>
      <c r="CF351" s="137"/>
      <c r="CG351" s="67"/>
      <c r="CH351" s="67"/>
      <c r="CI351" s="67"/>
      <c r="CJ351" s="67"/>
      <c r="CK351" s="6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</row>
    <row r="352" spans="59:143" ht="30" customHeight="1" x14ac:dyDescent="0.25">
      <c r="BG352" s="137"/>
      <c r="BH352" s="137"/>
      <c r="BI352" s="137"/>
      <c r="BJ352" s="137"/>
      <c r="BK352" s="137"/>
      <c r="BL352" s="85"/>
      <c r="BM352" s="85">
        <v>33</v>
      </c>
      <c r="BN352" s="277"/>
      <c r="BO352" s="277"/>
      <c r="BP352" s="277"/>
      <c r="BQ352" s="277"/>
      <c r="BR352" s="277"/>
      <c r="BS352" s="277"/>
      <c r="BT352" s="277"/>
      <c r="BU352" s="277"/>
      <c r="BV352" s="278"/>
      <c r="BW352" s="279"/>
      <c r="BX352" s="383"/>
      <c r="BY352" s="137"/>
      <c r="BZ352" s="137"/>
      <c r="CA352" s="137"/>
      <c r="CB352" s="361" t="str">
        <f t="shared" si="6"/>
        <v/>
      </c>
      <c r="CC352" s="361" t="str">
        <f t="shared" si="7"/>
        <v/>
      </c>
      <c r="CD352" s="137"/>
      <c r="CE352" s="137"/>
      <c r="CF352" s="137"/>
      <c r="CG352" s="67"/>
      <c r="CH352" s="67"/>
      <c r="CI352" s="67"/>
      <c r="CJ352" s="67"/>
      <c r="CK352" s="6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</row>
    <row r="353" spans="59:143" ht="30" customHeight="1" x14ac:dyDescent="0.25">
      <c r="BG353" s="137"/>
      <c r="BH353" s="137"/>
      <c r="BI353" s="137"/>
      <c r="BJ353" s="137"/>
      <c r="BK353" s="137"/>
      <c r="BL353" s="85"/>
      <c r="BM353" s="85">
        <v>34</v>
      </c>
      <c r="BN353" s="277"/>
      <c r="BO353" s="277"/>
      <c r="BP353" s="277"/>
      <c r="BQ353" s="277"/>
      <c r="BR353" s="277"/>
      <c r="BS353" s="277"/>
      <c r="BT353" s="277"/>
      <c r="BU353" s="277"/>
      <c r="BV353" s="278"/>
      <c r="BW353" s="279"/>
      <c r="BX353" s="383"/>
      <c r="BY353" s="137"/>
      <c r="BZ353" s="137"/>
      <c r="CA353" s="137"/>
      <c r="CB353" s="361" t="str">
        <f t="shared" si="6"/>
        <v/>
      </c>
      <c r="CC353" s="361" t="str">
        <f t="shared" si="7"/>
        <v/>
      </c>
      <c r="CD353" s="137"/>
      <c r="CE353" s="137"/>
      <c r="CF353" s="137"/>
      <c r="CG353" s="67"/>
      <c r="CH353" s="67"/>
      <c r="CI353" s="67"/>
      <c r="CJ353" s="67"/>
      <c r="CK353" s="6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</row>
    <row r="354" spans="59:143" ht="30" customHeight="1" x14ac:dyDescent="0.25">
      <c r="BG354" s="137"/>
      <c r="BH354" s="137"/>
      <c r="BI354" s="137"/>
      <c r="BJ354" s="137"/>
      <c r="BK354" s="137"/>
      <c r="BL354" s="85"/>
      <c r="BM354" s="85">
        <v>35</v>
      </c>
      <c r="BN354" s="277"/>
      <c r="BO354" s="277"/>
      <c r="BP354" s="277"/>
      <c r="BQ354" s="277"/>
      <c r="BR354" s="277"/>
      <c r="BS354" s="277"/>
      <c r="BT354" s="277"/>
      <c r="BU354" s="277"/>
      <c r="BV354" s="278"/>
      <c r="BW354" s="279"/>
      <c r="BX354" s="383"/>
      <c r="BY354" s="137"/>
      <c r="BZ354" s="137"/>
      <c r="CA354" s="137"/>
      <c r="CB354" s="361" t="str">
        <f t="shared" si="6"/>
        <v/>
      </c>
      <c r="CC354" s="361" t="str">
        <f t="shared" si="7"/>
        <v/>
      </c>
      <c r="CD354" s="137"/>
      <c r="CE354" s="137"/>
      <c r="CF354" s="137"/>
      <c r="CG354" s="67"/>
      <c r="CH354" s="67"/>
      <c r="CI354" s="67"/>
      <c r="CJ354" s="67"/>
      <c r="CK354" s="6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</row>
    <row r="355" spans="59:143" ht="30" customHeight="1" x14ac:dyDescent="0.25">
      <c r="BG355" s="137"/>
      <c r="BH355" s="137"/>
      <c r="BI355" s="137"/>
      <c r="BJ355" s="137"/>
      <c r="BK355" s="137"/>
      <c r="BL355" s="85"/>
      <c r="BM355" s="85">
        <v>36</v>
      </c>
      <c r="BN355" s="277"/>
      <c r="BO355" s="277"/>
      <c r="BP355" s="277"/>
      <c r="BQ355" s="277"/>
      <c r="BR355" s="277"/>
      <c r="BS355" s="277"/>
      <c r="BT355" s="277"/>
      <c r="BU355" s="277"/>
      <c r="BV355" s="278"/>
      <c r="BW355" s="279"/>
      <c r="BX355" s="383"/>
      <c r="BY355" s="137"/>
      <c r="BZ355" s="137"/>
      <c r="CA355" s="137"/>
      <c r="CB355" s="361" t="str">
        <f t="shared" si="6"/>
        <v/>
      </c>
      <c r="CC355" s="361" t="str">
        <f t="shared" si="7"/>
        <v/>
      </c>
      <c r="CD355" s="137"/>
      <c r="CE355" s="137"/>
      <c r="CF355" s="137"/>
      <c r="CG355" s="67"/>
      <c r="CH355" s="67"/>
      <c r="CI355" s="67"/>
      <c r="CJ355" s="67"/>
      <c r="CK355" s="6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</row>
    <row r="356" spans="59:143" ht="30" customHeight="1" x14ac:dyDescent="0.25">
      <c r="BG356" s="137"/>
      <c r="BH356" s="137"/>
      <c r="BI356" s="137"/>
      <c r="BJ356" s="137"/>
      <c r="BK356" s="137"/>
      <c r="BL356" s="85"/>
      <c r="BM356" s="85">
        <v>37</v>
      </c>
      <c r="BN356" s="277"/>
      <c r="BO356" s="277"/>
      <c r="BP356" s="277"/>
      <c r="BQ356" s="277"/>
      <c r="BR356" s="277"/>
      <c r="BS356" s="277"/>
      <c r="BT356" s="277"/>
      <c r="BU356" s="277"/>
      <c r="BV356" s="278"/>
      <c r="BW356" s="279"/>
      <c r="BX356" s="383"/>
      <c r="BY356" s="137"/>
      <c r="BZ356" s="137"/>
      <c r="CA356" s="137"/>
      <c r="CB356" s="361" t="str">
        <f t="shared" si="6"/>
        <v/>
      </c>
      <c r="CC356" s="361" t="str">
        <f t="shared" si="7"/>
        <v/>
      </c>
      <c r="CD356" s="137"/>
      <c r="CE356" s="137"/>
      <c r="CF356" s="137"/>
      <c r="CG356" s="67"/>
      <c r="CH356" s="67"/>
      <c r="CI356" s="67"/>
      <c r="CJ356" s="67"/>
      <c r="CK356" s="6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</row>
    <row r="357" spans="59:143" ht="30" customHeight="1" x14ac:dyDescent="0.25">
      <c r="BG357" s="137"/>
      <c r="BH357" s="137"/>
      <c r="BI357" s="137"/>
      <c r="BJ357" s="137"/>
      <c r="BK357" s="137"/>
      <c r="BL357" s="85"/>
      <c r="BM357" s="85">
        <v>38</v>
      </c>
      <c r="BN357" s="277"/>
      <c r="BO357" s="277"/>
      <c r="BP357" s="277"/>
      <c r="BQ357" s="277"/>
      <c r="BR357" s="277"/>
      <c r="BS357" s="277"/>
      <c r="BT357" s="277"/>
      <c r="BU357" s="277"/>
      <c r="BV357" s="278"/>
      <c r="BW357" s="279"/>
      <c r="BX357" s="383"/>
      <c r="BY357" s="137"/>
      <c r="BZ357" s="137"/>
      <c r="CA357" s="137"/>
      <c r="CB357" s="361" t="str">
        <f t="shared" si="6"/>
        <v/>
      </c>
      <c r="CC357" s="361" t="str">
        <f t="shared" si="7"/>
        <v/>
      </c>
      <c r="CD357" s="137"/>
      <c r="CE357" s="137"/>
      <c r="CF357" s="137"/>
      <c r="CG357" s="67"/>
      <c r="CH357" s="67"/>
      <c r="CI357" s="67"/>
      <c r="CJ357" s="67"/>
      <c r="CK357" s="6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</row>
    <row r="358" spans="59:143" ht="30" customHeight="1" x14ac:dyDescent="0.25">
      <c r="BG358" s="137"/>
      <c r="BH358" s="137"/>
      <c r="BI358" s="137"/>
      <c r="BJ358" s="137"/>
      <c r="BK358" s="137"/>
      <c r="BL358" s="85"/>
      <c r="BM358" s="85">
        <v>39</v>
      </c>
      <c r="BN358" s="277"/>
      <c r="BO358" s="277"/>
      <c r="BP358" s="277"/>
      <c r="BQ358" s="277"/>
      <c r="BR358" s="277"/>
      <c r="BS358" s="277"/>
      <c r="BT358" s="277"/>
      <c r="BU358" s="277"/>
      <c r="BV358" s="278"/>
      <c r="BW358" s="279"/>
      <c r="BX358" s="383"/>
      <c r="BY358" s="137"/>
      <c r="BZ358" s="137"/>
      <c r="CA358" s="137"/>
      <c r="CB358" s="361" t="str">
        <f t="shared" si="6"/>
        <v/>
      </c>
      <c r="CC358" s="361" t="str">
        <f t="shared" si="7"/>
        <v/>
      </c>
      <c r="CD358" s="137"/>
      <c r="CE358" s="137"/>
      <c r="CF358" s="137"/>
      <c r="CG358" s="67"/>
      <c r="CH358" s="67"/>
      <c r="CI358" s="67"/>
      <c r="CJ358" s="67"/>
      <c r="CK358" s="6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</row>
    <row r="359" spans="59:143" ht="30" customHeight="1" x14ac:dyDescent="0.25">
      <c r="BG359" s="137"/>
      <c r="BH359" s="137"/>
      <c r="BI359" s="137"/>
      <c r="BJ359" s="137"/>
      <c r="BK359" s="137"/>
      <c r="BL359" s="85"/>
      <c r="BM359" s="85">
        <v>40</v>
      </c>
      <c r="BN359" s="277"/>
      <c r="BO359" s="277"/>
      <c r="BP359" s="277"/>
      <c r="BQ359" s="277"/>
      <c r="BR359" s="277"/>
      <c r="BS359" s="277"/>
      <c r="BT359" s="277"/>
      <c r="BU359" s="277"/>
      <c r="BV359" s="278"/>
      <c r="BW359" s="279"/>
      <c r="BX359" s="383"/>
      <c r="BY359" s="137"/>
      <c r="BZ359" s="137"/>
      <c r="CA359" s="137"/>
      <c r="CB359" s="361" t="str">
        <f t="shared" si="6"/>
        <v/>
      </c>
      <c r="CC359" s="361" t="str">
        <f t="shared" si="7"/>
        <v/>
      </c>
      <c r="CD359" s="137"/>
      <c r="CE359" s="137"/>
      <c r="CF359" s="137"/>
      <c r="CG359" s="67"/>
      <c r="CH359" s="67"/>
      <c r="CI359" s="67"/>
      <c r="CJ359" s="67"/>
      <c r="CK359" s="6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</row>
    <row r="360" spans="59:143" ht="30" customHeight="1" x14ac:dyDescent="0.25">
      <c r="BG360" s="137"/>
      <c r="BH360" s="137"/>
      <c r="BI360" s="137"/>
      <c r="BJ360" s="137"/>
      <c r="BK360" s="137"/>
      <c r="BL360" s="85"/>
      <c r="BM360" s="85">
        <v>41</v>
      </c>
      <c r="BN360" s="277"/>
      <c r="BO360" s="277"/>
      <c r="BP360" s="277"/>
      <c r="BQ360" s="277"/>
      <c r="BR360" s="277"/>
      <c r="BS360" s="277"/>
      <c r="BT360" s="277"/>
      <c r="BU360" s="277"/>
      <c r="BV360" s="278"/>
      <c r="BW360" s="279"/>
      <c r="BX360" s="383"/>
      <c r="BY360" s="137"/>
      <c r="BZ360" s="137"/>
      <c r="CA360" s="137"/>
      <c r="CB360" s="361" t="str">
        <f t="shared" si="6"/>
        <v/>
      </c>
      <c r="CC360" s="361" t="str">
        <f t="shared" si="7"/>
        <v/>
      </c>
      <c r="CD360" s="137"/>
      <c r="CE360" s="137"/>
      <c r="CF360" s="137"/>
      <c r="CG360" s="67"/>
      <c r="CH360" s="67"/>
      <c r="CI360" s="67"/>
      <c r="CJ360" s="67"/>
      <c r="CK360" s="6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</row>
    <row r="361" spans="59:143" ht="30" customHeight="1" x14ac:dyDescent="0.25">
      <c r="BG361" s="137"/>
      <c r="BH361" s="137"/>
      <c r="BI361" s="137"/>
      <c r="BJ361" s="137"/>
      <c r="BK361" s="137"/>
      <c r="BL361" s="85"/>
      <c r="BM361" s="85">
        <v>42</v>
      </c>
      <c r="BN361" s="277"/>
      <c r="BO361" s="277"/>
      <c r="BP361" s="277"/>
      <c r="BQ361" s="277"/>
      <c r="BR361" s="277"/>
      <c r="BS361" s="277"/>
      <c r="BT361" s="277"/>
      <c r="BU361" s="277"/>
      <c r="BV361" s="278"/>
      <c r="BW361" s="279"/>
      <c r="BX361" s="383"/>
      <c r="BY361" s="137"/>
      <c r="BZ361" s="137"/>
      <c r="CA361" s="137"/>
      <c r="CB361" s="361" t="str">
        <f t="shared" si="6"/>
        <v/>
      </c>
      <c r="CC361" s="361" t="str">
        <f t="shared" si="7"/>
        <v/>
      </c>
      <c r="CD361" s="137"/>
      <c r="CE361" s="137"/>
      <c r="CF361" s="137"/>
      <c r="CG361" s="67"/>
      <c r="CH361" s="67"/>
      <c r="CI361" s="67"/>
      <c r="CJ361" s="67"/>
      <c r="CK361" s="6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</row>
    <row r="362" spans="59:143" ht="30" customHeight="1" x14ac:dyDescent="0.25">
      <c r="BG362" s="137"/>
      <c r="BH362" s="137"/>
      <c r="BI362" s="137"/>
      <c r="BJ362" s="137"/>
      <c r="BK362" s="137"/>
      <c r="BL362" s="85"/>
      <c r="BM362" s="85">
        <v>43</v>
      </c>
      <c r="BN362" s="277"/>
      <c r="BO362" s="277"/>
      <c r="BP362" s="277"/>
      <c r="BQ362" s="277"/>
      <c r="BR362" s="277"/>
      <c r="BS362" s="277"/>
      <c r="BT362" s="277"/>
      <c r="BU362" s="277"/>
      <c r="BV362" s="278"/>
      <c r="BW362" s="279"/>
      <c r="BX362" s="383"/>
      <c r="BY362" s="137"/>
      <c r="BZ362" s="137"/>
      <c r="CA362" s="137"/>
      <c r="CB362" s="361" t="str">
        <f t="shared" si="6"/>
        <v/>
      </c>
      <c r="CC362" s="361" t="str">
        <f t="shared" si="7"/>
        <v/>
      </c>
      <c r="CD362" s="137"/>
      <c r="CE362" s="137"/>
      <c r="CF362" s="137"/>
      <c r="CG362" s="67"/>
      <c r="CH362" s="67"/>
      <c r="CI362" s="67"/>
      <c r="CJ362" s="67"/>
      <c r="CK362" s="67"/>
      <c r="CL362" s="137"/>
      <c r="CM362" s="137"/>
      <c r="CN362" s="137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3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</row>
    <row r="363" spans="59:143" ht="30" customHeight="1" x14ac:dyDescent="0.25">
      <c r="BG363" s="137"/>
      <c r="BH363" s="137"/>
      <c r="BI363" s="137"/>
      <c r="BJ363" s="137"/>
      <c r="BK363" s="137"/>
      <c r="BL363" s="85"/>
      <c r="BM363" s="85">
        <v>44</v>
      </c>
      <c r="BN363" s="277"/>
      <c r="BO363" s="277"/>
      <c r="BP363" s="277"/>
      <c r="BQ363" s="277"/>
      <c r="BR363" s="277"/>
      <c r="BS363" s="277"/>
      <c r="BT363" s="277"/>
      <c r="BU363" s="277"/>
      <c r="BV363" s="278"/>
      <c r="BW363" s="279"/>
      <c r="BX363" s="383"/>
      <c r="BY363" s="137"/>
      <c r="BZ363" s="137"/>
      <c r="CA363" s="137"/>
      <c r="CB363" s="361" t="str">
        <f t="shared" si="6"/>
        <v/>
      </c>
      <c r="CC363" s="361" t="str">
        <f t="shared" si="7"/>
        <v/>
      </c>
      <c r="CD363" s="137"/>
      <c r="CE363" s="137"/>
      <c r="CF363" s="137"/>
      <c r="CG363" s="67"/>
      <c r="CH363" s="67"/>
      <c r="CI363" s="67"/>
      <c r="CJ363" s="67"/>
      <c r="CK363" s="6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</row>
    <row r="364" spans="59:143" ht="30" customHeight="1" x14ac:dyDescent="0.25">
      <c r="BG364" s="137"/>
      <c r="BH364" s="137"/>
      <c r="BI364" s="137"/>
      <c r="BJ364" s="137"/>
      <c r="BK364" s="137"/>
      <c r="BL364" s="85"/>
      <c r="BM364" s="85">
        <v>45</v>
      </c>
      <c r="BN364" s="277"/>
      <c r="BO364" s="277"/>
      <c r="BP364" s="277"/>
      <c r="BQ364" s="277"/>
      <c r="BR364" s="277"/>
      <c r="BS364" s="277"/>
      <c r="BT364" s="277"/>
      <c r="BU364" s="277"/>
      <c r="BV364" s="278"/>
      <c r="BW364" s="279"/>
      <c r="BX364" s="383"/>
      <c r="BY364" s="137"/>
      <c r="BZ364" s="137"/>
      <c r="CA364" s="137"/>
      <c r="CB364" s="361" t="str">
        <f t="shared" si="6"/>
        <v/>
      </c>
      <c r="CC364" s="361" t="str">
        <f t="shared" si="7"/>
        <v/>
      </c>
      <c r="CD364" s="137"/>
      <c r="CE364" s="137"/>
      <c r="CF364" s="137"/>
      <c r="CG364" s="67"/>
      <c r="CH364" s="67"/>
      <c r="CI364" s="67"/>
      <c r="CJ364" s="67"/>
      <c r="CK364" s="67"/>
      <c r="CL364" s="137"/>
      <c r="CM364" s="137"/>
      <c r="CN364" s="137"/>
      <c r="CO364" s="137"/>
      <c r="CP364" s="137"/>
      <c r="CQ364" s="137"/>
      <c r="CR364" s="137"/>
      <c r="CS364" s="137"/>
      <c r="CT364" s="137"/>
      <c r="CU364" s="137"/>
      <c r="CV364" s="137"/>
      <c r="CW364" s="137"/>
      <c r="CX364" s="13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</row>
    <row r="365" spans="59:143" ht="30" customHeight="1" x14ac:dyDescent="0.25">
      <c r="BG365" s="137"/>
      <c r="BH365" s="137"/>
      <c r="BI365" s="137"/>
      <c r="BJ365" s="137"/>
      <c r="BK365" s="137"/>
      <c r="BL365" s="85"/>
      <c r="BM365" s="85">
        <v>46</v>
      </c>
      <c r="BN365" s="277"/>
      <c r="BO365" s="277"/>
      <c r="BP365" s="277"/>
      <c r="BQ365" s="277"/>
      <c r="BR365" s="277"/>
      <c r="BS365" s="277"/>
      <c r="BT365" s="277"/>
      <c r="BU365" s="277"/>
      <c r="BV365" s="278"/>
      <c r="BW365" s="279"/>
      <c r="BX365" s="383"/>
      <c r="BY365" s="137"/>
      <c r="BZ365" s="137"/>
      <c r="CA365" s="137"/>
      <c r="CB365" s="361" t="str">
        <f t="shared" si="6"/>
        <v/>
      </c>
      <c r="CC365" s="361" t="str">
        <f t="shared" si="7"/>
        <v/>
      </c>
      <c r="CD365" s="137"/>
      <c r="CE365" s="137"/>
      <c r="CF365" s="137"/>
      <c r="CG365" s="67"/>
      <c r="CH365" s="67"/>
      <c r="CI365" s="67"/>
      <c r="CJ365" s="67"/>
      <c r="CK365" s="67"/>
      <c r="CL365" s="137"/>
      <c r="CM365" s="137"/>
      <c r="CN365" s="137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3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</row>
    <row r="366" spans="59:143" ht="30" customHeight="1" x14ac:dyDescent="0.25">
      <c r="BG366" s="137"/>
      <c r="BH366" s="137"/>
      <c r="BI366" s="137"/>
      <c r="BJ366" s="137"/>
      <c r="BK366" s="137"/>
      <c r="BL366" s="85"/>
      <c r="BM366" s="85">
        <v>47</v>
      </c>
      <c r="BN366" s="277"/>
      <c r="BO366" s="277"/>
      <c r="BP366" s="277"/>
      <c r="BQ366" s="277"/>
      <c r="BR366" s="277"/>
      <c r="BS366" s="277"/>
      <c r="BT366" s="277"/>
      <c r="BU366" s="277"/>
      <c r="BV366" s="278"/>
      <c r="BW366" s="279"/>
      <c r="BX366" s="383"/>
      <c r="BY366" s="137"/>
      <c r="BZ366" s="137"/>
      <c r="CA366" s="137"/>
      <c r="CB366" s="361" t="str">
        <f t="shared" si="6"/>
        <v/>
      </c>
      <c r="CC366" s="361" t="str">
        <f t="shared" si="7"/>
        <v/>
      </c>
      <c r="CD366" s="137"/>
      <c r="CE366" s="137"/>
      <c r="CF366" s="137"/>
      <c r="CG366" s="67"/>
      <c r="CH366" s="67"/>
      <c r="CI366" s="67"/>
      <c r="CJ366" s="67"/>
      <c r="CK366" s="6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</row>
    <row r="367" spans="59:143" ht="30" customHeight="1" x14ac:dyDescent="0.25">
      <c r="BG367" s="137"/>
      <c r="BH367" s="137"/>
      <c r="BI367" s="137"/>
      <c r="BJ367" s="137"/>
      <c r="BK367" s="137"/>
      <c r="BL367" s="85"/>
      <c r="BM367" s="85">
        <v>48</v>
      </c>
      <c r="BN367" s="277"/>
      <c r="BO367" s="277"/>
      <c r="BP367" s="277"/>
      <c r="BQ367" s="277"/>
      <c r="BR367" s="277"/>
      <c r="BS367" s="277"/>
      <c r="BT367" s="277"/>
      <c r="BU367" s="277"/>
      <c r="BV367" s="278"/>
      <c r="BW367" s="279"/>
      <c r="BX367" s="383"/>
      <c r="BY367" s="137"/>
      <c r="BZ367" s="137"/>
      <c r="CA367" s="137"/>
      <c r="CB367" s="361" t="str">
        <f t="shared" si="6"/>
        <v/>
      </c>
      <c r="CC367" s="361" t="str">
        <f t="shared" si="7"/>
        <v/>
      </c>
      <c r="CD367" s="137"/>
      <c r="CE367" s="137"/>
      <c r="CF367" s="137"/>
      <c r="CG367" s="67"/>
      <c r="CH367" s="67"/>
      <c r="CI367" s="67"/>
      <c r="CJ367" s="67"/>
      <c r="CK367" s="6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</row>
    <row r="368" spans="59:143" ht="30" customHeight="1" x14ac:dyDescent="0.25">
      <c r="BG368" s="137"/>
      <c r="BH368" s="137"/>
      <c r="BI368" s="137"/>
      <c r="BJ368" s="137"/>
      <c r="BK368" s="137"/>
      <c r="BL368" s="85"/>
      <c r="BM368" s="85">
        <v>49</v>
      </c>
      <c r="BN368" s="277"/>
      <c r="BO368" s="277"/>
      <c r="BP368" s="277"/>
      <c r="BQ368" s="277"/>
      <c r="BR368" s="277"/>
      <c r="BS368" s="277"/>
      <c r="BT368" s="277"/>
      <c r="BU368" s="277"/>
      <c r="BV368" s="278"/>
      <c r="BW368" s="279"/>
      <c r="BX368" s="383"/>
      <c r="BY368" s="137"/>
      <c r="BZ368" s="137"/>
      <c r="CA368" s="137"/>
      <c r="CB368" s="361" t="str">
        <f t="shared" si="6"/>
        <v/>
      </c>
      <c r="CC368" s="361" t="str">
        <f t="shared" si="7"/>
        <v/>
      </c>
      <c r="CD368" s="137"/>
      <c r="CE368" s="137"/>
      <c r="CF368" s="137"/>
      <c r="CG368" s="67"/>
      <c r="CH368" s="67"/>
      <c r="CI368" s="67"/>
      <c r="CJ368" s="67"/>
      <c r="CK368" s="6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</row>
    <row r="369" spans="59:143" ht="30" customHeight="1" x14ac:dyDescent="0.25">
      <c r="BG369" s="137"/>
      <c r="BH369" s="137"/>
      <c r="BI369" s="137"/>
      <c r="BJ369" s="137"/>
      <c r="BK369" s="137"/>
      <c r="BL369" s="85"/>
      <c r="BM369" s="85">
        <v>50</v>
      </c>
      <c r="BN369" s="277"/>
      <c r="BO369" s="277"/>
      <c r="BP369" s="277"/>
      <c r="BQ369" s="277"/>
      <c r="BR369" s="277"/>
      <c r="BS369" s="277"/>
      <c r="BT369" s="277"/>
      <c r="BU369" s="277"/>
      <c r="BV369" s="278"/>
      <c r="BW369" s="279"/>
      <c r="BX369" s="383"/>
      <c r="BY369" s="137"/>
      <c r="BZ369" s="137"/>
      <c r="CA369" s="137"/>
      <c r="CB369" s="361" t="str">
        <f t="shared" si="6"/>
        <v/>
      </c>
      <c r="CC369" s="361" t="str">
        <f t="shared" si="7"/>
        <v/>
      </c>
      <c r="CD369" s="137"/>
      <c r="CE369" s="137"/>
      <c r="CF369" s="137"/>
      <c r="CG369" s="67"/>
      <c r="CH369" s="67"/>
      <c r="CI369" s="67"/>
      <c r="CJ369" s="67"/>
      <c r="CK369" s="6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</row>
    <row r="370" spans="59:143" ht="30" customHeight="1" x14ac:dyDescent="0.25">
      <c r="BG370" s="137"/>
      <c r="BH370" s="137"/>
      <c r="BI370" s="137"/>
      <c r="BJ370" s="137"/>
      <c r="BK370" s="137"/>
      <c r="BL370" s="85"/>
      <c r="BM370" s="85">
        <v>51</v>
      </c>
      <c r="BN370" s="277"/>
      <c r="BO370" s="277"/>
      <c r="BP370" s="277"/>
      <c r="BQ370" s="277"/>
      <c r="BR370" s="277"/>
      <c r="BS370" s="277"/>
      <c r="BT370" s="277"/>
      <c r="BU370" s="277"/>
      <c r="BV370" s="278"/>
      <c r="BW370" s="279"/>
      <c r="BX370" s="383"/>
      <c r="BY370" s="137"/>
      <c r="BZ370" s="137"/>
      <c r="CA370" s="137"/>
      <c r="CB370" s="361" t="str">
        <f t="shared" si="6"/>
        <v/>
      </c>
      <c r="CC370" s="361" t="str">
        <f t="shared" si="7"/>
        <v/>
      </c>
      <c r="CD370" s="137"/>
      <c r="CE370" s="137"/>
      <c r="CF370" s="137"/>
      <c r="CG370" s="67"/>
      <c r="CH370" s="67"/>
      <c r="CI370" s="67"/>
      <c r="CJ370" s="67"/>
      <c r="CK370" s="6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</row>
    <row r="371" spans="59:143" ht="30" customHeight="1" x14ac:dyDescent="0.25">
      <c r="BG371" s="137"/>
      <c r="BH371" s="137"/>
      <c r="BI371" s="137"/>
      <c r="BJ371" s="137"/>
      <c r="BK371" s="137"/>
      <c r="BL371" s="85"/>
      <c r="BM371" s="85">
        <v>52</v>
      </c>
      <c r="BN371" s="277"/>
      <c r="BO371" s="277"/>
      <c r="BP371" s="277"/>
      <c r="BQ371" s="277"/>
      <c r="BR371" s="277"/>
      <c r="BS371" s="277"/>
      <c r="BT371" s="277"/>
      <c r="BU371" s="277"/>
      <c r="BV371" s="278"/>
      <c r="BW371" s="279"/>
      <c r="BX371" s="383"/>
      <c r="BY371" s="137"/>
      <c r="BZ371" s="137"/>
      <c r="CA371" s="137"/>
      <c r="CB371" s="361" t="str">
        <f t="shared" si="6"/>
        <v/>
      </c>
      <c r="CC371" s="361" t="str">
        <f t="shared" si="7"/>
        <v/>
      </c>
      <c r="CD371" s="137"/>
      <c r="CE371" s="137"/>
      <c r="CF371" s="137"/>
      <c r="CG371" s="67"/>
      <c r="CH371" s="67"/>
      <c r="CI371" s="67"/>
      <c r="CJ371" s="67"/>
      <c r="CK371" s="6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</row>
    <row r="372" spans="59:143" ht="30" customHeight="1" x14ac:dyDescent="0.25">
      <c r="BG372" s="137"/>
      <c r="BH372" s="137"/>
      <c r="BI372" s="137"/>
      <c r="BJ372" s="137"/>
      <c r="BK372" s="137"/>
      <c r="BL372" s="85"/>
      <c r="BM372" s="85">
        <v>53</v>
      </c>
      <c r="BN372" s="277"/>
      <c r="BO372" s="277"/>
      <c r="BP372" s="277"/>
      <c r="BQ372" s="277"/>
      <c r="BR372" s="277"/>
      <c r="BS372" s="277"/>
      <c r="BT372" s="277"/>
      <c r="BU372" s="277"/>
      <c r="BV372" s="278"/>
      <c r="BW372" s="279"/>
      <c r="BX372" s="383"/>
      <c r="BY372" s="137"/>
      <c r="BZ372" s="137"/>
      <c r="CA372" s="137"/>
      <c r="CB372" s="361" t="str">
        <f t="shared" si="6"/>
        <v/>
      </c>
      <c r="CC372" s="361" t="str">
        <f t="shared" si="7"/>
        <v/>
      </c>
      <c r="CD372" s="137"/>
      <c r="CE372" s="137"/>
      <c r="CF372" s="137"/>
      <c r="CG372" s="67"/>
      <c r="CH372" s="67"/>
      <c r="CI372" s="67"/>
      <c r="CJ372" s="67"/>
      <c r="CK372" s="6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</row>
    <row r="373" spans="59:143" ht="30" customHeight="1" x14ac:dyDescent="0.25">
      <c r="BG373" s="137"/>
      <c r="BH373" s="137"/>
      <c r="BI373" s="137"/>
      <c r="BJ373" s="137"/>
      <c r="BK373" s="137"/>
      <c r="BL373" s="85"/>
      <c r="BM373" s="85">
        <v>54</v>
      </c>
      <c r="BN373" s="277"/>
      <c r="BO373" s="277"/>
      <c r="BP373" s="277"/>
      <c r="BQ373" s="277"/>
      <c r="BR373" s="277"/>
      <c r="BS373" s="277"/>
      <c r="BT373" s="277"/>
      <c r="BU373" s="277"/>
      <c r="BV373" s="278"/>
      <c r="BW373" s="279"/>
      <c r="BX373" s="383"/>
      <c r="BY373" s="137"/>
      <c r="BZ373" s="137"/>
      <c r="CA373" s="137"/>
      <c r="CB373" s="361" t="str">
        <f t="shared" si="6"/>
        <v/>
      </c>
      <c r="CC373" s="361" t="str">
        <f t="shared" si="7"/>
        <v/>
      </c>
      <c r="CD373" s="137"/>
      <c r="CE373" s="137"/>
      <c r="CF373" s="137"/>
      <c r="CG373" s="67"/>
      <c r="CH373" s="67"/>
      <c r="CI373" s="67"/>
      <c r="CJ373" s="67"/>
      <c r="CK373" s="6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</row>
    <row r="374" spans="59:143" ht="30" customHeight="1" x14ac:dyDescent="0.25">
      <c r="BG374" s="137"/>
      <c r="BH374" s="137"/>
      <c r="BI374" s="137"/>
      <c r="BJ374" s="137"/>
      <c r="BK374" s="137"/>
      <c r="BL374" s="85"/>
      <c r="BM374" s="85">
        <v>55</v>
      </c>
      <c r="BN374" s="277"/>
      <c r="BO374" s="277"/>
      <c r="BP374" s="277"/>
      <c r="BQ374" s="277"/>
      <c r="BR374" s="277"/>
      <c r="BS374" s="277"/>
      <c r="BT374" s="277"/>
      <c r="BU374" s="277"/>
      <c r="BV374" s="278"/>
      <c r="BW374" s="279"/>
      <c r="BX374" s="383"/>
      <c r="BY374" s="137"/>
      <c r="BZ374" s="137"/>
      <c r="CA374" s="137"/>
      <c r="CB374" s="361" t="str">
        <f t="shared" si="6"/>
        <v/>
      </c>
      <c r="CC374" s="361" t="str">
        <f t="shared" si="7"/>
        <v/>
      </c>
      <c r="CD374" s="137"/>
      <c r="CE374" s="137"/>
      <c r="CF374" s="137"/>
      <c r="CG374" s="67"/>
      <c r="CH374" s="67"/>
      <c r="CI374" s="67"/>
      <c r="CJ374" s="67"/>
      <c r="CK374" s="6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</row>
    <row r="375" spans="59:143" ht="30" customHeight="1" x14ac:dyDescent="0.25">
      <c r="BG375" s="137"/>
      <c r="BH375" s="137"/>
      <c r="BI375" s="137"/>
      <c r="BJ375" s="137"/>
      <c r="BK375" s="137"/>
      <c r="BL375" s="85"/>
      <c r="BM375" s="85">
        <v>56</v>
      </c>
      <c r="BN375" s="277"/>
      <c r="BO375" s="277"/>
      <c r="BP375" s="277"/>
      <c r="BQ375" s="277"/>
      <c r="BR375" s="277"/>
      <c r="BS375" s="277"/>
      <c r="BT375" s="277"/>
      <c r="BU375" s="277"/>
      <c r="BV375" s="278"/>
      <c r="BW375" s="279"/>
      <c r="BX375" s="383"/>
      <c r="BY375" s="137"/>
      <c r="BZ375" s="137"/>
      <c r="CA375" s="137"/>
      <c r="CB375" s="361" t="str">
        <f t="shared" si="6"/>
        <v/>
      </c>
      <c r="CC375" s="361" t="str">
        <f t="shared" si="7"/>
        <v/>
      </c>
      <c r="CD375" s="137"/>
      <c r="CE375" s="137"/>
      <c r="CF375" s="137"/>
      <c r="CG375" s="67"/>
      <c r="CH375" s="67"/>
      <c r="CI375" s="67"/>
      <c r="CJ375" s="67"/>
      <c r="CK375" s="6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</row>
    <row r="376" spans="59:143" ht="30" customHeight="1" x14ac:dyDescent="0.25">
      <c r="BG376" s="137"/>
      <c r="BH376" s="137"/>
      <c r="BI376" s="137"/>
      <c r="BJ376" s="137"/>
      <c r="BK376" s="137"/>
      <c r="BL376" s="85"/>
      <c r="BM376" s="85">
        <v>57</v>
      </c>
      <c r="BN376" s="277"/>
      <c r="BO376" s="277"/>
      <c r="BP376" s="277"/>
      <c r="BQ376" s="277"/>
      <c r="BR376" s="277"/>
      <c r="BS376" s="277"/>
      <c r="BT376" s="277"/>
      <c r="BU376" s="277"/>
      <c r="BV376" s="278"/>
      <c r="BW376" s="279"/>
      <c r="BX376" s="383"/>
      <c r="BY376" s="137"/>
      <c r="BZ376" s="137"/>
      <c r="CA376" s="137"/>
      <c r="CB376" s="361" t="str">
        <f t="shared" si="6"/>
        <v/>
      </c>
      <c r="CC376" s="361" t="str">
        <f t="shared" si="7"/>
        <v/>
      </c>
      <c r="CD376" s="137"/>
      <c r="CE376" s="137"/>
      <c r="CF376" s="137"/>
      <c r="CG376" s="67"/>
      <c r="CH376" s="67"/>
      <c r="CI376" s="67"/>
      <c r="CJ376" s="67"/>
      <c r="CK376" s="6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</row>
    <row r="377" spans="59:143" ht="30" customHeight="1" x14ac:dyDescent="0.25">
      <c r="BG377" s="137"/>
      <c r="BH377" s="137"/>
      <c r="BI377" s="137"/>
      <c r="BJ377" s="137"/>
      <c r="BK377" s="137"/>
      <c r="BL377" s="85"/>
      <c r="BM377" s="85">
        <v>58</v>
      </c>
      <c r="BN377" s="277"/>
      <c r="BO377" s="277"/>
      <c r="BP377" s="277"/>
      <c r="BQ377" s="277"/>
      <c r="BR377" s="277"/>
      <c r="BS377" s="277"/>
      <c r="BT377" s="277"/>
      <c r="BU377" s="277"/>
      <c r="BV377" s="278"/>
      <c r="BW377" s="279"/>
      <c r="BX377" s="383"/>
      <c r="BY377" s="137"/>
      <c r="BZ377" s="137"/>
      <c r="CA377" s="137"/>
      <c r="CB377" s="361" t="str">
        <f t="shared" si="6"/>
        <v/>
      </c>
      <c r="CC377" s="361" t="str">
        <f t="shared" si="7"/>
        <v/>
      </c>
      <c r="CD377" s="137"/>
      <c r="CE377" s="137"/>
      <c r="CF377" s="137"/>
      <c r="CG377" s="67"/>
      <c r="CH377" s="67"/>
      <c r="CI377" s="67"/>
      <c r="CJ377" s="67"/>
      <c r="CK377" s="6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</row>
    <row r="378" spans="59:143" ht="30" customHeight="1" x14ac:dyDescent="0.25">
      <c r="BG378" s="137"/>
      <c r="BH378" s="137"/>
      <c r="BI378" s="137"/>
      <c r="BJ378" s="137"/>
      <c r="BK378" s="137"/>
      <c r="BL378" s="85"/>
      <c r="BM378" s="85">
        <v>59</v>
      </c>
      <c r="BN378" s="277"/>
      <c r="BO378" s="277"/>
      <c r="BP378" s="277"/>
      <c r="BQ378" s="277"/>
      <c r="BR378" s="277"/>
      <c r="BS378" s="277"/>
      <c r="BT378" s="277"/>
      <c r="BU378" s="277"/>
      <c r="BV378" s="278"/>
      <c r="BW378" s="279"/>
      <c r="BX378" s="383"/>
      <c r="BY378" s="137"/>
      <c r="BZ378" s="137"/>
      <c r="CA378" s="137"/>
      <c r="CB378" s="361" t="str">
        <f t="shared" si="6"/>
        <v/>
      </c>
      <c r="CC378" s="361" t="str">
        <f t="shared" si="7"/>
        <v/>
      </c>
      <c r="CD378" s="137"/>
      <c r="CE378" s="137"/>
      <c r="CF378" s="137"/>
      <c r="CG378" s="67"/>
      <c r="CH378" s="67"/>
      <c r="CI378" s="67"/>
      <c r="CJ378" s="67"/>
      <c r="CK378" s="6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</row>
    <row r="379" spans="59:143" ht="30" customHeight="1" x14ac:dyDescent="0.25">
      <c r="BG379" s="137"/>
      <c r="BH379" s="137"/>
      <c r="BI379" s="137"/>
      <c r="BJ379" s="137"/>
      <c r="BK379" s="137"/>
      <c r="BL379" s="85"/>
      <c r="BM379" s="85">
        <v>60</v>
      </c>
      <c r="BN379" s="277"/>
      <c r="BO379" s="277"/>
      <c r="BP379" s="277"/>
      <c r="BQ379" s="277"/>
      <c r="BR379" s="277"/>
      <c r="BS379" s="277"/>
      <c r="BT379" s="277"/>
      <c r="BU379" s="277"/>
      <c r="BV379" s="278"/>
      <c r="BW379" s="279"/>
      <c r="BX379" s="383"/>
      <c r="BY379" s="137"/>
      <c r="BZ379" s="137"/>
      <c r="CA379" s="137"/>
      <c r="CB379" s="361" t="str">
        <f t="shared" si="6"/>
        <v/>
      </c>
      <c r="CC379" s="361" t="str">
        <f t="shared" si="7"/>
        <v/>
      </c>
      <c r="CD379" s="137"/>
      <c r="CE379" s="137"/>
      <c r="CF379" s="137"/>
      <c r="CG379" s="67"/>
      <c r="CH379" s="67"/>
      <c r="CI379" s="67"/>
      <c r="CJ379" s="67"/>
      <c r="CK379" s="6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</row>
    <row r="380" spans="59:143" ht="30" customHeight="1" x14ac:dyDescent="0.25">
      <c r="BG380" s="137"/>
      <c r="BH380" s="137"/>
      <c r="BI380" s="137"/>
      <c r="BJ380" s="137"/>
      <c r="BK380" s="137"/>
      <c r="BL380" s="85"/>
      <c r="BM380" s="85">
        <v>61</v>
      </c>
      <c r="BN380" s="277"/>
      <c r="BO380" s="277"/>
      <c r="BP380" s="277"/>
      <c r="BQ380" s="277"/>
      <c r="BR380" s="277"/>
      <c r="BS380" s="277"/>
      <c r="BT380" s="277"/>
      <c r="BU380" s="277"/>
      <c r="BV380" s="278"/>
      <c r="BW380" s="279"/>
      <c r="BX380" s="383"/>
      <c r="BY380" s="137"/>
      <c r="BZ380" s="137"/>
      <c r="CA380" s="137"/>
      <c r="CB380" s="361" t="str">
        <f t="shared" si="6"/>
        <v/>
      </c>
      <c r="CC380" s="361" t="str">
        <f t="shared" si="7"/>
        <v/>
      </c>
      <c r="CD380" s="137"/>
      <c r="CE380" s="137"/>
      <c r="CF380" s="137"/>
      <c r="CG380" s="67"/>
      <c r="CH380" s="67"/>
      <c r="CI380" s="67"/>
      <c r="CJ380" s="67"/>
      <c r="CK380" s="6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</row>
    <row r="381" spans="59:143" ht="30" customHeight="1" x14ac:dyDescent="0.25">
      <c r="BG381" s="137"/>
      <c r="BH381" s="137"/>
      <c r="BI381" s="137"/>
      <c r="BJ381" s="137"/>
      <c r="BK381" s="137"/>
      <c r="BL381" s="85"/>
      <c r="BM381" s="85">
        <v>62</v>
      </c>
      <c r="BN381" s="277"/>
      <c r="BO381" s="277"/>
      <c r="BP381" s="277"/>
      <c r="BQ381" s="277"/>
      <c r="BR381" s="277"/>
      <c r="BS381" s="277"/>
      <c r="BT381" s="277"/>
      <c r="BU381" s="277"/>
      <c r="BV381" s="278"/>
      <c r="BW381" s="279"/>
      <c r="BX381" s="383"/>
      <c r="BY381" s="137"/>
      <c r="BZ381" s="137"/>
      <c r="CA381" s="137"/>
      <c r="CB381" s="361" t="str">
        <f t="shared" si="6"/>
        <v/>
      </c>
      <c r="CC381" s="361" t="str">
        <f t="shared" si="7"/>
        <v/>
      </c>
      <c r="CD381" s="137"/>
      <c r="CE381" s="137"/>
      <c r="CF381" s="137"/>
      <c r="CG381" s="67"/>
      <c r="CH381" s="67"/>
      <c r="CI381" s="67"/>
      <c r="CJ381" s="67"/>
      <c r="CK381" s="6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</row>
    <row r="382" spans="59:143" ht="30" customHeight="1" x14ac:dyDescent="0.25">
      <c r="BG382" s="137"/>
      <c r="BH382" s="137"/>
      <c r="BI382" s="137"/>
      <c r="BJ382" s="137"/>
      <c r="BK382" s="137"/>
      <c r="BL382" s="85"/>
      <c r="BM382" s="85">
        <v>63</v>
      </c>
      <c r="BN382" s="277"/>
      <c r="BO382" s="277"/>
      <c r="BP382" s="277"/>
      <c r="BQ382" s="277"/>
      <c r="BR382" s="277"/>
      <c r="BS382" s="277"/>
      <c r="BT382" s="277"/>
      <c r="BU382" s="277"/>
      <c r="BV382" s="278"/>
      <c r="BW382" s="279"/>
      <c r="BX382" s="383"/>
      <c r="BY382" s="137"/>
      <c r="BZ382" s="137"/>
      <c r="CA382" s="137"/>
      <c r="CB382" s="361" t="str">
        <f t="shared" si="6"/>
        <v/>
      </c>
      <c r="CC382" s="361" t="str">
        <f t="shared" si="7"/>
        <v/>
      </c>
      <c r="CD382" s="137"/>
      <c r="CE382" s="137"/>
      <c r="CF382" s="137"/>
      <c r="CG382" s="67"/>
      <c r="CH382" s="67"/>
      <c r="CI382" s="67"/>
      <c r="CJ382" s="67"/>
      <c r="CK382" s="6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</row>
    <row r="383" spans="59:143" ht="30" customHeight="1" x14ac:dyDescent="0.25">
      <c r="BG383" s="137"/>
      <c r="BH383" s="137"/>
      <c r="BI383" s="137"/>
      <c r="BJ383" s="137"/>
      <c r="BK383" s="137"/>
      <c r="BL383" s="85"/>
      <c r="BM383" s="85">
        <v>64</v>
      </c>
      <c r="BN383" s="277"/>
      <c r="BO383" s="277"/>
      <c r="BP383" s="277"/>
      <c r="BQ383" s="277"/>
      <c r="BR383" s="277"/>
      <c r="BS383" s="277"/>
      <c r="BT383" s="277"/>
      <c r="BU383" s="277"/>
      <c r="BV383" s="278"/>
      <c r="BW383" s="279"/>
      <c r="BX383" s="383"/>
      <c r="BY383" s="137"/>
      <c r="BZ383" s="137"/>
      <c r="CA383" s="137"/>
      <c r="CB383" s="361" t="str">
        <f t="shared" si="6"/>
        <v/>
      </c>
      <c r="CC383" s="361" t="str">
        <f t="shared" si="7"/>
        <v/>
      </c>
      <c r="CD383" s="137"/>
      <c r="CE383" s="137"/>
      <c r="CF383" s="137"/>
      <c r="CG383" s="67"/>
      <c r="CH383" s="67"/>
      <c r="CI383" s="67"/>
      <c r="CJ383" s="67"/>
      <c r="CK383" s="6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</row>
    <row r="384" spans="59:143" ht="30" customHeight="1" x14ac:dyDescent="0.25">
      <c r="BG384" s="137"/>
      <c r="BH384" s="137"/>
      <c r="BI384" s="137"/>
      <c r="BJ384" s="137"/>
      <c r="BK384" s="137"/>
      <c r="BL384" s="85"/>
      <c r="BM384" s="85">
        <v>65</v>
      </c>
      <c r="BN384" s="277"/>
      <c r="BO384" s="277"/>
      <c r="BP384" s="277"/>
      <c r="BQ384" s="277"/>
      <c r="BR384" s="277"/>
      <c r="BS384" s="277"/>
      <c r="BT384" s="277"/>
      <c r="BU384" s="277"/>
      <c r="BV384" s="278"/>
      <c r="BW384" s="279"/>
      <c r="BX384" s="383"/>
      <c r="BY384" s="137"/>
      <c r="BZ384" s="137"/>
      <c r="CA384" s="137"/>
      <c r="CB384" s="361" t="str">
        <f t="shared" si="6"/>
        <v/>
      </c>
      <c r="CC384" s="361" t="str">
        <f t="shared" si="7"/>
        <v/>
      </c>
      <c r="CD384" s="137"/>
      <c r="CE384" s="137"/>
      <c r="CF384" s="137"/>
      <c r="CG384" s="67"/>
      <c r="CH384" s="67"/>
      <c r="CI384" s="67"/>
      <c r="CJ384" s="67"/>
      <c r="CK384" s="6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</row>
    <row r="385" spans="59:143" ht="30" customHeight="1" x14ac:dyDescent="0.25">
      <c r="BG385" s="137"/>
      <c r="BH385" s="137"/>
      <c r="BI385" s="137"/>
      <c r="BJ385" s="137"/>
      <c r="BK385" s="137"/>
      <c r="BL385" s="85"/>
      <c r="BM385" s="85">
        <v>66</v>
      </c>
      <c r="BN385" s="277"/>
      <c r="BO385" s="277"/>
      <c r="BP385" s="277"/>
      <c r="BQ385" s="277"/>
      <c r="BR385" s="277"/>
      <c r="BS385" s="277"/>
      <c r="BT385" s="277"/>
      <c r="BU385" s="277"/>
      <c r="BV385" s="278"/>
      <c r="BW385" s="279"/>
      <c r="BX385" s="383"/>
      <c r="BY385" s="137"/>
      <c r="BZ385" s="137"/>
      <c r="CA385" s="137"/>
      <c r="CB385" s="361" t="str">
        <f t="shared" si="6"/>
        <v/>
      </c>
      <c r="CC385" s="361" t="str">
        <f t="shared" si="7"/>
        <v/>
      </c>
      <c r="CD385" s="137"/>
      <c r="CE385" s="137"/>
      <c r="CF385" s="137"/>
      <c r="CG385" s="67"/>
      <c r="CH385" s="67"/>
      <c r="CI385" s="67"/>
      <c r="CJ385" s="67"/>
      <c r="CK385" s="6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</row>
    <row r="386" spans="59:143" ht="30" customHeight="1" x14ac:dyDescent="0.25">
      <c r="BG386" s="137"/>
      <c r="BH386" s="137"/>
      <c r="BI386" s="137"/>
      <c r="BJ386" s="137"/>
      <c r="BK386" s="137"/>
      <c r="BL386" s="85"/>
      <c r="BM386" s="85">
        <v>67</v>
      </c>
      <c r="BN386" s="277"/>
      <c r="BO386" s="277"/>
      <c r="BP386" s="277"/>
      <c r="BQ386" s="277"/>
      <c r="BR386" s="277"/>
      <c r="BS386" s="277"/>
      <c r="BT386" s="277"/>
      <c r="BU386" s="277"/>
      <c r="BV386" s="278"/>
      <c r="BW386" s="279"/>
      <c r="BX386" s="383"/>
      <c r="BY386" s="137"/>
      <c r="BZ386" s="137"/>
      <c r="CA386" s="137"/>
      <c r="CB386" s="361" t="str">
        <f t="shared" ref="CB386:CB449" si="8">IF(BW386="","",BW386)</f>
        <v/>
      </c>
      <c r="CC386" s="361" t="str">
        <f t="shared" ref="CC386:CC449" si="9">IF(BV386="","",BV386)</f>
        <v/>
      </c>
      <c r="CD386" s="137"/>
      <c r="CE386" s="137"/>
      <c r="CF386" s="137"/>
      <c r="CG386" s="67"/>
      <c r="CH386" s="67"/>
      <c r="CI386" s="67"/>
      <c r="CJ386" s="67"/>
      <c r="CK386" s="6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</row>
    <row r="387" spans="59:143" ht="30" customHeight="1" x14ac:dyDescent="0.25">
      <c r="BG387" s="137"/>
      <c r="BH387" s="137"/>
      <c r="BI387" s="137"/>
      <c r="BJ387" s="137"/>
      <c r="BK387" s="137"/>
      <c r="BL387" s="85"/>
      <c r="BM387" s="85">
        <v>68</v>
      </c>
      <c r="BN387" s="277"/>
      <c r="BO387" s="277"/>
      <c r="BP387" s="277"/>
      <c r="BQ387" s="277"/>
      <c r="BR387" s="277"/>
      <c r="BS387" s="277"/>
      <c r="BT387" s="277"/>
      <c r="BU387" s="277"/>
      <c r="BV387" s="278"/>
      <c r="BW387" s="279"/>
      <c r="BX387" s="383"/>
      <c r="BY387" s="137"/>
      <c r="BZ387" s="137"/>
      <c r="CA387" s="137"/>
      <c r="CB387" s="361" t="str">
        <f t="shared" si="8"/>
        <v/>
      </c>
      <c r="CC387" s="361" t="str">
        <f t="shared" si="9"/>
        <v/>
      </c>
      <c r="CD387" s="137"/>
      <c r="CE387" s="137"/>
      <c r="CF387" s="137"/>
      <c r="CG387" s="67"/>
      <c r="CH387" s="67"/>
      <c r="CI387" s="67"/>
      <c r="CJ387" s="67"/>
      <c r="CK387" s="6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</row>
    <row r="388" spans="59:143" ht="30" customHeight="1" x14ac:dyDescent="0.25">
      <c r="BG388" s="137"/>
      <c r="BH388" s="137"/>
      <c r="BI388" s="137"/>
      <c r="BJ388" s="137"/>
      <c r="BK388" s="137"/>
      <c r="BL388" s="85"/>
      <c r="BM388" s="85">
        <v>69</v>
      </c>
      <c r="BN388" s="277"/>
      <c r="BO388" s="277"/>
      <c r="BP388" s="277"/>
      <c r="BQ388" s="277"/>
      <c r="BR388" s="277"/>
      <c r="BS388" s="277"/>
      <c r="BT388" s="277"/>
      <c r="BU388" s="277"/>
      <c r="BV388" s="278"/>
      <c r="BW388" s="279"/>
      <c r="BX388" s="383"/>
      <c r="BY388" s="137"/>
      <c r="BZ388" s="137"/>
      <c r="CA388" s="137"/>
      <c r="CB388" s="361" t="str">
        <f t="shared" si="8"/>
        <v/>
      </c>
      <c r="CC388" s="361" t="str">
        <f t="shared" si="9"/>
        <v/>
      </c>
      <c r="CD388" s="137"/>
      <c r="CE388" s="137"/>
      <c r="CF388" s="137"/>
      <c r="CG388" s="67"/>
      <c r="CH388" s="67"/>
      <c r="CI388" s="67"/>
      <c r="CJ388" s="67"/>
      <c r="CK388" s="6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</row>
    <row r="389" spans="59:143" ht="30" customHeight="1" x14ac:dyDescent="0.25">
      <c r="BG389" s="137"/>
      <c r="BH389" s="137"/>
      <c r="BI389" s="137"/>
      <c r="BJ389" s="137"/>
      <c r="BK389" s="137"/>
      <c r="BL389" s="85"/>
      <c r="BM389" s="85">
        <v>70</v>
      </c>
      <c r="BN389" s="277"/>
      <c r="BO389" s="277"/>
      <c r="BP389" s="277"/>
      <c r="BQ389" s="277"/>
      <c r="BR389" s="277"/>
      <c r="BS389" s="277"/>
      <c r="BT389" s="277"/>
      <c r="BU389" s="277"/>
      <c r="BV389" s="278"/>
      <c r="BW389" s="279"/>
      <c r="BX389" s="383"/>
      <c r="BY389" s="137"/>
      <c r="BZ389" s="137"/>
      <c r="CA389" s="137"/>
      <c r="CB389" s="361" t="str">
        <f t="shared" si="8"/>
        <v/>
      </c>
      <c r="CC389" s="361" t="str">
        <f t="shared" si="9"/>
        <v/>
      </c>
      <c r="CD389" s="137"/>
      <c r="CE389" s="137"/>
      <c r="CF389" s="137"/>
      <c r="CG389" s="67"/>
      <c r="CH389" s="67"/>
      <c r="CI389" s="67"/>
      <c r="CJ389" s="67"/>
      <c r="CK389" s="6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</row>
    <row r="390" spans="59:143" ht="30" customHeight="1" x14ac:dyDescent="0.25">
      <c r="BG390" s="137"/>
      <c r="BH390" s="137"/>
      <c r="BI390" s="137"/>
      <c r="BJ390" s="137"/>
      <c r="BK390" s="137"/>
      <c r="BL390" s="85"/>
      <c r="BM390" s="85">
        <v>71</v>
      </c>
      <c r="BN390" s="277"/>
      <c r="BO390" s="277"/>
      <c r="BP390" s="277"/>
      <c r="BQ390" s="277"/>
      <c r="BR390" s="277"/>
      <c r="BS390" s="277"/>
      <c r="BT390" s="277"/>
      <c r="BU390" s="277"/>
      <c r="BV390" s="278"/>
      <c r="BW390" s="279"/>
      <c r="BX390" s="383"/>
      <c r="BY390" s="137"/>
      <c r="BZ390" s="137"/>
      <c r="CA390" s="137"/>
      <c r="CB390" s="361" t="str">
        <f t="shared" si="8"/>
        <v/>
      </c>
      <c r="CC390" s="361" t="str">
        <f t="shared" si="9"/>
        <v/>
      </c>
      <c r="CD390" s="137"/>
      <c r="CE390" s="137"/>
      <c r="CF390" s="137"/>
      <c r="CG390" s="67"/>
      <c r="CH390" s="67"/>
      <c r="CI390" s="67"/>
      <c r="CJ390" s="67"/>
      <c r="CK390" s="6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</row>
    <row r="391" spans="59:143" ht="30" customHeight="1" x14ac:dyDescent="0.25">
      <c r="BG391" s="137"/>
      <c r="BH391" s="137"/>
      <c r="BI391" s="137"/>
      <c r="BJ391" s="137"/>
      <c r="BK391" s="137"/>
      <c r="BL391" s="85"/>
      <c r="BM391" s="85">
        <v>72</v>
      </c>
      <c r="BN391" s="277"/>
      <c r="BO391" s="277"/>
      <c r="BP391" s="277"/>
      <c r="BQ391" s="277"/>
      <c r="BR391" s="277"/>
      <c r="BS391" s="277"/>
      <c r="BT391" s="277"/>
      <c r="BU391" s="277"/>
      <c r="BV391" s="278"/>
      <c r="BW391" s="279"/>
      <c r="BX391" s="383"/>
      <c r="BY391" s="137"/>
      <c r="BZ391" s="137"/>
      <c r="CA391" s="137"/>
      <c r="CB391" s="361" t="str">
        <f t="shared" si="8"/>
        <v/>
      </c>
      <c r="CC391" s="361" t="str">
        <f t="shared" si="9"/>
        <v/>
      </c>
      <c r="CD391" s="137"/>
      <c r="CE391" s="137"/>
      <c r="CF391" s="137"/>
      <c r="CG391" s="67"/>
      <c r="CH391" s="67"/>
      <c r="CI391" s="67"/>
      <c r="CJ391" s="67"/>
      <c r="CK391" s="6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</row>
    <row r="392" spans="59:143" ht="30" customHeight="1" x14ac:dyDescent="0.25">
      <c r="BG392" s="137"/>
      <c r="BH392" s="137"/>
      <c r="BI392" s="137"/>
      <c r="BJ392" s="137"/>
      <c r="BK392" s="137"/>
      <c r="BL392" s="85"/>
      <c r="BM392" s="85">
        <v>73</v>
      </c>
      <c r="BN392" s="277"/>
      <c r="BO392" s="277"/>
      <c r="BP392" s="277"/>
      <c r="BQ392" s="277"/>
      <c r="BR392" s="277"/>
      <c r="BS392" s="277"/>
      <c r="BT392" s="277"/>
      <c r="BU392" s="277"/>
      <c r="BV392" s="278"/>
      <c r="BW392" s="279"/>
      <c r="BX392" s="383"/>
      <c r="BY392" s="137"/>
      <c r="BZ392" s="137"/>
      <c r="CA392" s="137"/>
      <c r="CB392" s="361" t="str">
        <f t="shared" si="8"/>
        <v/>
      </c>
      <c r="CC392" s="361" t="str">
        <f t="shared" si="9"/>
        <v/>
      </c>
      <c r="CD392" s="137"/>
      <c r="CE392" s="137"/>
      <c r="CF392" s="137"/>
      <c r="CG392" s="67"/>
      <c r="CH392" s="67"/>
      <c r="CI392" s="67"/>
      <c r="CJ392" s="67"/>
      <c r="CK392" s="6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</row>
    <row r="393" spans="59:143" ht="30" customHeight="1" x14ac:dyDescent="0.25">
      <c r="BG393" s="137"/>
      <c r="BH393" s="137"/>
      <c r="BI393" s="137"/>
      <c r="BJ393" s="137"/>
      <c r="BK393" s="137"/>
      <c r="BL393" s="85"/>
      <c r="BM393" s="85">
        <v>74</v>
      </c>
      <c r="BN393" s="277"/>
      <c r="BO393" s="277"/>
      <c r="BP393" s="277"/>
      <c r="BQ393" s="277"/>
      <c r="BR393" s="277"/>
      <c r="BS393" s="277"/>
      <c r="BT393" s="277"/>
      <c r="BU393" s="277"/>
      <c r="BV393" s="278"/>
      <c r="BW393" s="279"/>
      <c r="BX393" s="383"/>
      <c r="BY393" s="137"/>
      <c r="BZ393" s="137"/>
      <c r="CA393" s="137"/>
      <c r="CB393" s="361" t="str">
        <f t="shared" si="8"/>
        <v/>
      </c>
      <c r="CC393" s="361" t="str">
        <f t="shared" si="9"/>
        <v/>
      </c>
      <c r="CD393" s="137"/>
      <c r="CE393" s="137"/>
      <c r="CF393" s="137"/>
      <c r="CG393" s="67"/>
      <c r="CH393" s="67"/>
      <c r="CI393" s="67"/>
      <c r="CJ393" s="67"/>
      <c r="CK393" s="6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</row>
    <row r="394" spans="59:143" ht="30" customHeight="1" x14ac:dyDescent="0.25">
      <c r="BG394" s="137"/>
      <c r="BH394" s="137"/>
      <c r="BI394" s="137"/>
      <c r="BJ394" s="137"/>
      <c r="BK394" s="137"/>
      <c r="BL394" s="85"/>
      <c r="BM394" s="85">
        <v>75</v>
      </c>
      <c r="BN394" s="277"/>
      <c r="BO394" s="277"/>
      <c r="BP394" s="277"/>
      <c r="BQ394" s="277"/>
      <c r="BR394" s="277"/>
      <c r="BS394" s="277"/>
      <c r="BT394" s="277"/>
      <c r="BU394" s="277"/>
      <c r="BV394" s="278"/>
      <c r="BW394" s="279"/>
      <c r="BX394" s="383"/>
      <c r="BY394" s="137"/>
      <c r="BZ394" s="137"/>
      <c r="CA394" s="137"/>
      <c r="CB394" s="361" t="str">
        <f t="shared" si="8"/>
        <v/>
      </c>
      <c r="CC394" s="361" t="str">
        <f t="shared" si="9"/>
        <v/>
      </c>
      <c r="CD394" s="137"/>
      <c r="CE394" s="137"/>
      <c r="CF394" s="137"/>
      <c r="CG394" s="67"/>
      <c r="CH394" s="67"/>
      <c r="CI394" s="67"/>
      <c r="CJ394" s="67"/>
      <c r="CK394" s="6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</row>
    <row r="395" spans="59:143" ht="30" customHeight="1" x14ac:dyDescent="0.25">
      <c r="BG395" s="137"/>
      <c r="BH395" s="137"/>
      <c r="BI395" s="137"/>
      <c r="BJ395" s="137"/>
      <c r="BK395" s="137"/>
      <c r="BL395" s="85"/>
      <c r="BM395" s="85">
        <v>76</v>
      </c>
      <c r="BN395" s="277"/>
      <c r="BO395" s="277"/>
      <c r="BP395" s="277"/>
      <c r="BQ395" s="277"/>
      <c r="BR395" s="277"/>
      <c r="BS395" s="277"/>
      <c r="BT395" s="277"/>
      <c r="BU395" s="277"/>
      <c r="BV395" s="278"/>
      <c r="BW395" s="279"/>
      <c r="BX395" s="383"/>
      <c r="BY395" s="137"/>
      <c r="BZ395" s="137"/>
      <c r="CA395" s="137"/>
      <c r="CB395" s="361" t="str">
        <f t="shared" si="8"/>
        <v/>
      </c>
      <c r="CC395" s="361" t="str">
        <f t="shared" si="9"/>
        <v/>
      </c>
      <c r="CD395" s="137"/>
      <c r="CE395" s="137"/>
      <c r="CF395" s="137"/>
      <c r="CG395" s="67"/>
      <c r="CH395" s="67"/>
      <c r="CI395" s="67"/>
      <c r="CJ395" s="67"/>
      <c r="CK395" s="6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</row>
    <row r="396" spans="59:143" ht="30" customHeight="1" x14ac:dyDescent="0.25">
      <c r="BG396" s="137"/>
      <c r="BH396" s="137"/>
      <c r="BI396" s="137"/>
      <c r="BJ396" s="137"/>
      <c r="BK396" s="137"/>
      <c r="BL396" s="85"/>
      <c r="BM396" s="85">
        <v>77</v>
      </c>
      <c r="BN396" s="277"/>
      <c r="BO396" s="277"/>
      <c r="BP396" s="277"/>
      <c r="BQ396" s="277"/>
      <c r="BR396" s="277"/>
      <c r="BS396" s="277"/>
      <c r="BT396" s="277"/>
      <c r="BU396" s="277"/>
      <c r="BV396" s="278"/>
      <c r="BW396" s="279"/>
      <c r="BX396" s="383"/>
      <c r="BY396" s="137"/>
      <c r="BZ396" s="137"/>
      <c r="CA396" s="137"/>
      <c r="CB396" s="361" t="str">
        <f t="shared" si="8"/>
        <v/>
      </c>
      <c r="CC396" s="361" t="str">
        <f t="shared" si="9"/>
        <v/>
      </c>
      <c r="CD396" s="137"/>
      <c r="CE396" s="137"/>
      <c r="CF396" s="137"/>
      <c r="CG396" s="67"/>
      <c r="CH396" s="67"/>
      <c r="CI396" s="67"/>
      <c r="CJ396" s="67"/>
      <c r="CK396" s="6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</row>
    <row r="397" spans="59:143" ht="30" customHeight="1" x14ac:dyDescent="0.25">
      <c r="BG397" s="137"/>
      <c r="BH397" s="137"/>
      <c r="BI397" s="137"/>
      <c r="BJ397" s="137"/>
      <c r="BK397" s="137"/>
      <c r="BL397" s="85"/>
      <c r="BM397" s="85">
        <v>78</v>
      </c>
      <c r="BN397" s="277"/>
      <c r="BO397" s="277"/>
      <c r="BP397" s="277"/>
      <c r="BQ397" s="277"/>
      <c r="BR397" s="277"/>
      <c r="BS397" s="277"/>
      <c r="BT397" s="277"/>
      <c r="BU397" s="277"/>
      <c r="BV397" s="278"/>
      <c r="BW397" s="279"/>
      <c r="BX397" s="383"/>
      <c r="BY397" s="137"/>
      <c r="BZ397" s="137"/>
      <c r="CA397" s="137"/>
      <c r="CB397" s="361" t="str">
        <f t="shared" si="8"/>
        <v/>
      </c>
      <c r="CC397" s="361" t="str">
        <f t="shared" si="9"/>
        <v/>
      </c>
      <c r="CD397" s="137"/>
      <c r="CE397" s="137"/>
      <c r="CF397" s="137"/>
      <c r="CG397" s="67"/>
      <c r="CH397" s="67"/>
      <c r="CI397" s="67"/>
      <c r="CJ397" s="67"/>
      <c r="CK397" s="6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</row>
    <row r="398" spans="59:143" ht="30" customHeight="1" x14ac:dyDescent="0.25">
      <c r="BG398" s="137"/>
      <c r="BH398" s="137"/>
      <c r="BI398" s="137"/>
      <c r="BJ398" s="137"/>
      <c r="BK398" s="137"/>
      <c r="BL398" s="85"/>
      <c r="BM398" s="85">
        <v>79</v>
      </c>
      <c r="BN398" s="277"/>
      <c r="BO398" s="277"/>
      <c r="BP398" s="277"/>
      <c r="BQ398" s="277"/>
      <c r="BR398" s="277"/>
      <c r="BS398" s="277"/>
      <c r="BT398" s="277"/>
      <c r="BU398" s="277"/>
      <c r="BV398" s="278"/>
      <c r="BW398" s="279"/>
      <c r="BX398" s="383"/>
      <c r="BY398" s="137"/>
      <c r="BZ398" s="137"/>
      <c r="CA398" s="137"/>
      <c r="CB398" s="361" t="str">
        <f t="shared" si="8"/>
        <v/>
      </c>
      <c r="CC398" s="361" t="str">
        <f t="shared" si="9"/>
        <v/>
      </c>
      <c r="CD398" s="137"/>
      <c r="CE398" s="137"/>
      <c r="CF398" s="137"/>
      <c r="CG398" s="67"/>
      <c r="CH398" s="67"/>
      <c r="CI398" s="67"/>
      <c r="CJ398" s="67"/>
      <c r="CK398" s="6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</row>
    <row r="399" spans="59:143" ht="30" customHeight="1" x14ac:dyDescent="0.25">
      <c r="BG399" s="137"/>
      <c r="BH399" s="137"/>
      <c r="BI399" s="137"/>
      <c r="BJ399" s="137"/>
      <c r="BK399" s="137"/>
      <c r="BL399" s="85"/>
      <c r="BM399" s="85">
        <v>80</v>
      </c>
      <c r="BN399" s="277"/>
      <c r="BO399" s="277"/>
      <c r="BP399" s="277"/>
      <c r="BQ399" s="277"/>
      <c r="BR399" s="277"/>
      <c r="BS399" s="277"/>
      <c r="BT399" s="277"/>
      <c r="BU399" s="277"/>
      <c r="BV399" s="278"/>
      <c r="BW399" s="279"/>
      <c r="BX399" s="383"/>
      <c r="BY399" s="137"/>
      <c r="BZ399" s="137"/>
      <c r="CA399" s="137"/>
      <c r="CB399" s="361" t="str">
        <f t="shared" si="8"/>
        <v/>
      </c>
      <c r="CC399" s="361" t="str">
        <f t="shared" si="9"/>
        <v/>
      </c>
      <c r="CD399" s="137"/>
      <c r="CE399" s="137"/>
      <c r="CF399" s="137"/>
      <c r="CG399" s="67"/>
      <c r="CH399" s="67"/>
      <c r="CI399" s="67"/>
      <c r="CJ399" s="67"/>
      <c r="CK399" s="6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</row>
    <row r="400" spans="59:143" ht="30" customHeight="1" x14ac:dyDescent="0.25">
      <c r="BG400" s="137"/>
      <c r="BH400" s="137"/>
      <c r="BI400" s="137"/>
      <c r="BJ400" s="137"/>
      <c r="BK400" s="137"/>
      <c r="BL400" s="85"/>
      <c r="BM400" s="85">
        <v>81</v>
      </c>
      <c r="BN400" s="277"/>
      <c r="BO400" s="277"/>
      <c r="BP400" s="277"/>
      <c r="BQ400" s="277"/>
      <c r="BR400" s="277"/>
      <c r="BS400" s="277"/>
      <c r="BT400" s="277"/>
      <c r="BU400" s="277"/>
      <c r="BV400" s="278"/>
      <c r="BW400" s="279"/>
      <c r="BX400" s="383"/>
      <c r="BY400" s="137"/>
      <c r="BZ400" s="137"/>
      <c r="CA400" s="137"/>
      <c r="CB400" s="361" t="str">
        <f t="shared" si="8"/>
        <v/>
      </c>
      <c r="CC400" s="361" t="str">
        <f t="shared" si="9"/>
        <v/>
      </c>
      <c r="CD400" s="137"/>
      <c r="CE400" s="137"/>
      <c r="CF400" s="137"/>
      <c r="CG400" s="67"/>
      <c r="CH400" s="67"/>
      <c r="CI400" s="67"/>
      <c r="CJ400" s="67"/>
      <c r="CK400" s="6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</row>
    <row r="401" spans="59:143" ht="30" customHeight="1" x14ac:dyDescent="0.25">
      <c r="BG401" s="137"/>
      <c r="BH401" s="137"/>
      <c r="BI401" s="137"/>
      <c r="BJ401" s="137"/>
      <c r="BK401" s="137"/>
      <c r="BL401" s="85"/>
      <c r="BM401" s="85">
        <v>82</v>
      </c>
      <c r="BN401" s="277"/>
      <c r="BO401" s="277"/>
      <c r="BP401" s="277"/>
      <c r="BQ401" s="277"/>
      <c r="BR401" s="277"/>
      <c r="BS401" s="277"/>
      <c r="BT401" s="277"/>
      <c r="BU401" s="277"/>
      <c r="BV401" s="278"/>
      <c r="BW401" s="279"/>
      <c r="BX401" s="383"/>
      <c r="BY401" s="137"/>
      <c r="BZ401" s="137"/>
      <c r="CA401" s="137"/>
      <c r="CB401" s="361" t="str">
        <f t="shared" si="8"/>
        <v/>
      </c>
      <c r="CC401" s="361" t="str">
        <f t="shared" si="9"/>
        <v/>
      </c>
      <c r="CD401" s="137"/>
      <c r="CE401" s="137"/>
      <c r="CF401" s="137"/>
      <c r="CG401" s="67"/>
      <c r="CH401" s="67"/>
      <c r="CI401" s="67"/>
      <c r="CJ401" s="67"/>
      <c r="CK401" s="6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</row>
    <row r="402" spans="59:143" ht="30" customHeight="1" x14ac:dyDescent="0.25">
      <c r="BG402" s="137"/>
      <c r="BH402" s="137"/>
      <c r="BI402" s="137"/>
      <c r="BJ402" s="137"/>
      <c r="BK402" s="137"/>
      <c r="BL402" s="85"/>
      <c r="BM402" s="85">
        <v>83</v>
      </c>
      <c r="BN402" s="277"/>
      <c r="BO402" s="277"/>
      <c r="BP402" s="277"/>
      <c r="BQ402" s="277"/>
      <c r="BR402" s="277"/>
      <c r="BS402" s="277"/>
      <c r="BT402" s="277"/>
      <c r="BU402" s="277"/>
      <c r="BV402" s="278"/>
      <c r="BW402" s="279"/>
      <c r="BX402" s="383"/>
      <c r="BY402" s="137"/>
      <c r="BZ402" s="137"/>
      <c r="CA402" s="137"/>
      <c r="CB402" s="361" t="str">
        <f t="shared" si="8"/>
        <v/>
      </c>
      <c r="CC402" s="361" t="str">
        <f t="shared" si="9"/>
        <v/>
      </c>
      <c r="CD402" s="137"/>
      <c r="CE402" s="137"/>
      <c r="CF402" s="137"/>
      <c r="CG402" s="67"/>
      <c r="CH402" s="67"/>
      <c r="CI402" s="67"/>
      <c r="CJ402" s="67"/>
      <c r="CK402" s="6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</row>
    <row r="403" spans="59:143" ht="30" customHeight="1" x14ac:dyDescent="0.25">
      <c r="BG403" s="137"/>
      <c r="BH403" s="137"/>
      <c r="BI403" s="137"/>
      <c r="BJ403" s="137"/>
      <c r="BK403" s="137"/>
      <c r="BL403" s="85"/>
      <c r="BM403" s="85">
        <v>84</v>
      </c>
      <c r="BN403" s="277"/>
      <c r="BO403" s="277"/>
      <c r="BP403" s="277"/>
      <c r="BQ403" s="277"/>
      <c r="BR403" s="277"/>
      <c r="BS403" s="277"/>
      <c r="BT403" s="277"/>
      <c r="BU403" s="277"/>
      <c r="BV403" s="278"/>
      <c r="BW403" s="279"/>
      <c r="BX403" s="383"/>
      <c r="BY403" s="137"/>
      <c r="BZ403" s="137"/>
      <c r="CA403" s="137"/>
      <c r="CB403" s="361" t="str">
        <f t="shared" si="8"/>
        <v/>
      </c>
      <c r="CC403" s="361" t="str">
        <f t="shared" si="9"/>
        <v/>
      </c>
      <c r="CD403" s="137"/>
      <c r="CE403" s="137"/>
      <c r="CF403" s="137"/>
      <c r="CG403" s="67"/>
      <c r="CH403" s="67"/>
      <c r="CI403" s="67"/>
      <c r="CJ403" s="67"/>
      <c r="CK403" s="6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</row>
    <row r="404" spans="59:143" ht="30" customHeight="1" x14ac:dyDescent="0.25">
      <c r="BG404" s="137"/>
      <c r="BH404" s="137"/>
      <c r="BI404" s="137"/>
      <c r="BJ404" s="137"/>
      <c r="BK404" s="137"/>
      <c r="BL404" s="85"/>
      <c r="BM404" s="85">
        <v>85</v>
      </c>
      <c r="BN404" s="277"/>
      <c r="BO404" s="277"/>
      <c r="BP404" s="277"/>
      <c r="BQ404" s="277"/>
      <c r="BR404" s="277"/>
      <c r="BS404" s="277"/>
      <c r="BT404" s="277"/>
      <c r="BU404" s="277"/>
      <c r="BV404" s="278"/>
      <c r="BW404" s="279"/>
      <c r="BX404" s="383"/>
      <c r="BY404" s="137"/>
      <c r="BZ404" s="137"/>
      <c r="CA404" s="137"/>
      <c r="CB404" s="361" t="str">
        <f t="shared" si="8"/>
        <v/>
      </c>
      <c r="CC404" s="361" t="str">
        <f t="shared" si="9"/>
        <v/>
      </c>
      <c r="CD404" s="137"/>
      <c r="CE404" s="137"/>
      <c r="CF404" s="137"/>
      <c r="CG404" s="67"/>
      <c r="CH404" s="67"/>
      <c r="CI404" s="67"/>
      <c r="CJ404" s="67"/>
      <c r="CK404" s="6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</row>
    <row r="405" spans="59:143" ht="30" customHeight="1" x14ac:dyDescent="0.25">
      <c r="BG405" s="137"/>
      <c r="BH405" s="137"/>
      <c r="BI405" s="137"/>
      <c r="BJ405" s="137"/>
      <c r="BK405" s="137"/>
      <c r="BL405" s="85"/>
      <c r="BM405" s="85">
        <v>86</v>
      </c>
      <c r="BN405" s="277"/>
      <c r="BO405" s="277"/>
      <c r="BP405" s="277"/>
      <c r="BQ405" s="277"/>
      <c r="BR405" s="277"/>
      <c r="BS405" s="277"/>
      <c r="BT405" s="277"/>
      <c r="BU405" s="277"/>
      <c r="BV405" s="278"/>
      <c r="BW405" s="279"/>
      <c r="BX405" s="383"/>
      <c r="BY405" s="137"/>
      <c r="BZ405" s="137"/>
      <c r="CA405" s="137"/>
      <c r="CB405" s="361" t="str">
        <f t="shared" si="8"/>
        <v/>
      </c>
      <c r="CC405" s="361" t="str">
        <f t="shared" si="9"/>
        <v/>
      </c>
      <c r="CD405" s="137"/>
      <c r="CE405" s="137"/>
      <c r="CF405" s="137"/>
      <c r="CG405" s="67"/>
      <c r="CH405" s="67"/>
      <c r="CI405" s="67"/>
      <c r="CJ405" s="67"/>
      <c r="CK405" s="6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</row>
    <row r="406" spans="59:143" ht="30" customHeight="1" x14ac:dyDescent="0.25">
      <c r="BG406" s="137"/>
      <c r="BH406" s="137"/>
      <c r="BI406" s="137"/>
      <c r="BJ406" s="137"/>
      <c r="BK406" s="137"/>
      <c r="BL406" s="85"/>
      <c r="BM406" s="85">
        <v>87</v>
      </c>
      <c r="BN406" s="277"/>
      <c r="BO406" s="277"/>
      <c r="BP406" s="277"/>
      <c r="BQ406" s="277"/>
      <c r="BR406" s="277"/>
      <c r="BS406" s="277"/>
      <c r="BT406" s="277"/>
      <c r="BU406" s="277"/>
      <c r="BV406" s="278"/>
      <c r="BW406" s="279"/>
      <c r="BX406" s="383"/>
      <c r="BY406" s="137"/>
      <c r="BZ406" s="137"/>
      <c r="CA406" s="137"/>
      <c r="CB406" s="361" t="str">
        <f t="shared" si="8"/>
        <v/>
      </c>
      <c r="CC406" s="361" t="str">
        <f t="shared" si="9"/>
        <v/>
      </c>
      <c r="CD406" s="137"/>
      <c r="CE406" s="137"/>
      <c r="CF406" s="137"/>
      <c r="CG406" s="67"/>
      <c r="CH406" s="67"/>
      <c r="CI406" s="67"/>
      <c r="CJ406" s="67"/>
      <c r="CK406" s="6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</row>
    <row r="407" spans="59:143" ht="30" customHeight="1" x14ac:dyDescent="0.25">
      <c r="BG407" s="137"/>
      <c r="BH407" s="137"/>
      <c r="BI407" s="137"/>
      <c r="BJ407" s="137"/>
      <c r="BK407" s="137"/>
      <c r="BL407" s="85"/>
      <c r="BM407" s="85">
        <v>88</v>
      </c>
      <c r="BN407" s="277"/>
      <c r="BO407" s="277"/>
      <c r="BP407" s="277"/>
      <c r="BQ407" s="277"/>
      <c r="BR407" s="277"/>
      <c r="BS407" s="277"/>
      <c r="BT407" s="277"/>
      <c r="BU407" s="277"/>
      <c r="BV407" s="278"/>
      <c r="BW407" s="279"/>
      <c r="BX407" s="383"/>
      <c r="BY407" s="137"/>
      <c r="BZ407" s="137"/>
      <c r="CA407" s="137"/>
      <c r="CB407" s="361" t="str">
        <f t="shared" si="8"/>
        <v/>
      </c>
      <c r="CC407" s="361" t="str">
        <f t="shared" si="9"/>
        <v/>
      </c>
      <c r="CD407" s="137"/>
      <c r="CE407" s="137"/>
      <c r="CF407" s="137"/>
      <c r="CG407" s="67"/>
      <c r="CH407" s="67"/>
      <c r="CI407" s="67"/>
      <c r="CJ407" s="67"/>
      <c r="CK407" s="6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</row>
    <row r="408" spans="59:143" ht="30" customHeight="1" x14ac:dyDescent="0.25">
      <c r="BG408" s="137"/>
      <c r="BH408" s="137"/>
      <c r="BI408" s="137"/>
      <c r="BJ408" s="137"/>
      <c r="BK408" s="137"/>
      <c r="BL408" s="85"/>
      <c r="BM408" s="85">
        <v>89</v>
      </c>
      <c r="BN408" s="277"/>
      <c r="BO408" s="277"/>
      <c r="BP408" s="277"/>
      <c r="BQ408" s="277"/>
      <c r="BR408" s="277"/>
      <c r="BS408" s="277"/>
      <c r="BT408" s="277"/>
      <c r="BU408" s="277"/>
      <c r="BV408" s="278"/>
      <c r="BW408" s="279"/>
      <c r="BX408" s="383"/>
      <c r="BY408" s="137"/>
      <c r="BZ408" s="137"/>
      <c r="CA408" s="137"/>
      <c r="CB408" s="361" t="str">
        <f t="shared" si="8"/>
        <v/>
      </c>
      <c r="CC408" s="361" t="str">
        <f t="shared" si="9"/>
        <v/>
      </c>
      <c r="CD408" s="137"/>
      <c r="CE408" s="137"/>
      <c r="CF408" s="137"/>
      <c r="CG408" s="67"/>
      <c r="CH408" s="67"/>
      <c r="CI408" s="67"/>
      <c r="CJ408" s="67"/>
      <c r="CK408" s="6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</row>
    <row r="409" spans="59:143" ht="30" customHeight="1" x14ac:dyDescent="0.25">
      <c r="BG409" s="137"/>
      <c r="BH409" s="137"/>
      <c r="BI409" s="137"/>
      <c r="BJ409" s="137"/>
      <c r="BK409" s="137"/>
      <c r="BL409" s="85"/>
      <c r="BM409" s="85">
        <v>90</v>
      </c>
      <c r="BN409" s="277"/>
      <c r="BO409" s="277"/>
      <c r="BP409" s="277"/>
      <c r="BQ409" s="277"/>
      <c r="BR409" s="277"/>
      <c r="BS409" s="277"/>
      <c r="BT409" s="277"/>
      <c r="BU409" s="277"/>
      <c r="BV409" s="278"/>
      <c r="BW409" s="279"/>
      <c r="BX409" s="383"/>
      <c r="BY409" s="137"/>
      <c r="BZ409" s="137"/>
      <c r="CA409" s="137"/>
      <c r="CB409" s="361" t="str">
        <f t="shared" si="8"/>
        <v/>
      </c>
      <c r="CC409" s="361" t="str">
        <f t="shared" si="9"/>
        <v/>
      </c>
      <c r="CD409" s="137"/>
      <c r="CE409" s="137"/>
      <c r="CF409" s="137"/>
      <c r="CG409" s="67"/>
      <c r="CH409" s="67"/>
      <c r="CI409" s="67"/>
      <c r="CJ409" s="67"/>
      <c r="CK409" s="6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</row>
    <row r="410" spans="59:143" ht="30" customHeight="1" x14ac:dyDescent="0.25">
      <c r="BG410" s="137"/>
      <c r="BH410" s="137"/>
      <c r="BI410" s="137"/>
      <c r="BJ410" s="137"/>
      <c r="BK410" s="137"/>
      <c r="BL410" s="85"/>
      <c r="BM410" s="85">
        <v>91</v>
      </c>
      <c r="BN410" s="277"/>
      <c r="BO410" s="277"/>
      <c r="BP410" s="277"/>
      <c r="BQ410" s="277"/>
      <c r="BR410" s="277"/>
      <c r="BS410" s="277"/>
      <c r="BT410" s="277"/>
      <c r="BU410" s="277"/>
      <c r="BV410" s="278"/>
      <c r="BW410" s="279"/>
      <c r="BX410" s="383"/>
      <c r="BY410" s="137"/>
      <c r="BZ410" s="137"/>
      <c r="CA410" s="137"/>
      <c r="CB410" s="361" t="str">
        <f t="shared" si="8"/>
        <v/>
      </c>
      <c r="CC410" s="361" t="str">
        <f t="shared" si="9"/>
        <v/>
      </c>
      <c r="CD410" s="137"/>
      <c r="CE410" s="137"/>
      <c r="CF410" s="137"/>
      <c r="CG410" s="67"/>
      <c r="CH410" s="67"/>
      <c r="CI410" s="67"/>
      <c r="CJ410" s="67"/>
      <c r="CK410" s="6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</row>
    <row r="411" spans="59:143" ht="30" customHeight="1" x14ac:dyDescent="0.25">
      <c r="BG411" s="137"/>
      <c r="BH411" s="137"/>
      <c r="BI411" s="137"/>
      <c r="BJ411" s="137"/>
      <c r="BK411" s="137"/>
      <c r="BL411" s="85"/>
      <c r="BM411" s="85">
        <v>92</v>
      </c>
      <c r="BN411" s="277"/>
      <c r="BO411" s="277"/>
      <c r="BP411" s="277"/>
      <c r="BQ411" s="277"/>
      <c r="BR411" s="277"/>
      <c r="BS411" s="277"/>
      <c r="BT411" s="277"/>
      <c r="BU411" s="277"/>
      <c r="BV411" s="278"/>
      <c r="BW411" s="279"/>
      <c r="BX411" s="383"/>
      <c r="BY411" s="137"/>
      <c r="BZ411" s="137"/>
      <c r="CA411" s="137"/>
      <c r="CB411" s="361" t="str">
        <f t="shared" si="8"/>
        <v/>
      </c>
      <c r="CC411" s="361" t="str">
        <f t="shared" si="9"/>
        <v/>
      </c>
      <c r="CD411" s="137"/>
      <c r="CE411" s="137"/>
      <c r="CF411" s="137"/>
      <c r="CG411" s="67"/>
      <c r="CH411" s="67"/>
      <c r="CI411" s="67"/>
      <c r="CJ411" s="67"/>
      <c r="CK411" s="6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</row>
    <row r="412" spans="59:143" ht="30" customHeight="1" x14ac:dyDescent="0.25">
      <c r="BG412" s="137"/>
      <c r="BH412" s="137"/>
      <c r="BI412" s="137"/>
      <c r="BJ412" s="137"/>
      <c r="BK412" s="137"/>
      <c r="BL412" s="85"/>
      <c r="BM412" s="85">
        <v>93</v>
      </c>
      <c r="BN412" s="277"/>
      <c r="BO412" s="277"/>
      <c r="BP412" s="277"/>
      <c r="BQ412" s="277"/>
      <c r="BR412" s="277"/>
      <c r="BS412" s="277"/>
      <c r="BT412" s="277"/>
      <c r="BU412" s="277"/>
      <c r="BV412" s="278"/>
      <c r="BW412" s="279"/>
      <c r="BX412" s="383"/>
      <c r="BY412" s="137"/>
      <c r="BZ412" s="137"/>
      <c r="CA412" s="137"/>
      <c r="CB412" s="361" t="str">
        <f t="shared" si="8"/>
        <v/>
      </c>
      <c r="CC412" s="361" t="str">
        <f t="shared" si="9"/>
        <v/>
      </c>
      <c r="CD412" s="137"/>
      <c r="CE412" s="137"/>
      <c r="CF412" s="137"/>
      <c r="CG412" s="67"/>
      <c r="CH412" s="67"/>
      <c r="CI412" s="67"/>
      <c r="CJ412" s="67"/>
      <c r="CK412" s="6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</row>
    <row r="413" spans="59:143" ht="30" customHeight="1" x14ac:dyDescent="0.25">
      <c r="BG413" s="137"/>
      <c r="BH413" s="137"/>
      <c r="BI413" s="137"/>
      <c r="BJ413" s="137"/>
      <c r="BK413" s="137"/>
      <c r="BL413" s="85"/>
      <c r="BM413" s="85">
        <v>94</v>
      </c>
      <c r="BN413" s="277"/>
      <c r="BO413" s="277"/>
      <c r="BP413" s="277"/>
      <c r="BQ413" s="277"/>
      <c r="BR413" s="277"/>
      <c r="BS413" s="277"/>
      <c r="BT413" s="277"/>
      <c r="BU413" s="277"/>
      <c r="BV413" s="278"/>
      <c r="BW413" s="279"/>
      <c r="BX413" s="383"/>
      <c r="BY413" s="137"/>
      <c r="BZ413" s="137"/>
      <c r="CA413" s="137"/>
      <c r="CB413" s="361" t="str">
        <f t="shared" si="8"/>
        <v/>
      </c>
      <c r="CC413" s="361" t="str">
        <f t="shared" si="9"/>
        <v/>
      </c>
      <c r="CD413" s="137"/>
      <c r="CE413" s="137"/>
      <c r="CF413" s="137"/>
      <c r="CG413" s="67"/>
      <c r="CH413" s="67"/>
      <c r="CI413" s="67"/>
      <c r="CJ413" s="67"/>
      <c r="CK413" s="6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</row>
    <row r="414" spans="59:143" ht="30" customHeight="1" x14ac:dyDescent="0.25">
      <c r="BG414" s="137"/>
      <c r="BH414" s="137"/>
      <c r="BI414" s="137"/>
      <c r="BJ414" s="137"/>
      <c r="BK414" s="137"/>
      <c r="BL414" s="85"/>
      <c r="BM414" s="85">
        <v>95</v>
      </c>
      <c r="BN414" s="277"/>
      <c r="BO414" s="277"/>
      <c r="BP414" s="277"/>
      <c r="BQ414" s="277"/>
      <c r="BR414" s="277"/>
      <c r="BS414" s="277"/>
      <c r="BT414" s="277"/>
      <c r="BU414" s="277"/>
      <c r="BV414" s="278"/>
      <c r="BW414" s="279"/>
      <c r="BX414" s="383"/>
      <c r="BY414" s="137"/>
      <c r="BZ414" s="137"/>
      <c r="CA414" s="137"/>
      <c r="CB414" s="361" t="str">
        <f t="shared" si="8"/>
        <v/>
      </c>
      <c r="CC414" s="361" t="str">
        <f t="shared" si="9"/>
        <v/>
      </c>
      <c r="CD414" s="137"/>
      <c r="CE414" s="137"/>
      <c r="CF414" s="137"/>
      <c r="CG414" s="67"/>
      <c r="CH414" s="67"/>
      <c r="CI414" s="67"/>
      <c r="CJ414" s="67"/>
      <c r="CK414" s="6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</row>
    <row r="415" spans="59:143" ht="30" customHeight="1" x14ac:dyDescent="0.25">
      <c r="BG415" s="137"/>
      <c r="BH415" s="137"/>
      <c r="BI415" s="137"/>
      <c r="BJ415" s="137"/>
      <c r="BK415" s="137"/>
      <c r="BL415" s="85"/>
      <c r="BM415" s="85">
        <v>96</v>
      </c>
      <c r="BN415" s="277"/>
      <c r="BO415" s="277"/>
      <c r="BP415" s="277"/>
      <c r="BQ415" s="277"/>
      <c r="BR415" s="277"/>
      <c r="BS415" s="277"/>
      <c r="BT415" s="277"/>
      <c r="BU415" s="277"/>
      <c r="BV415" s="278"/>
      <c r="BW415" s="279"/>
      <c r="BX415" s="383"/>
      <c r="BY415" s="137"/>
      <c r="BZ415" s="137"/>
      <c r="CA415" s="137"/>
      <c r="CB415" s="361" t="str">
        <f t="shared" si="8"/>
        <v/>
      </c>
      <c r="CC415" s="361" t="str">
        <f t="shared" si="9"/>
        <v/>
      </c>
      <c r="CD415" s="137"/>
      <c r="CE415" s="137"/>
      <c r="CF415" s="137"/>
      <c r="CG415" s="67"/>
      <c r="CH415" s="67"/>
      <c r="CI415" s="67"/>
      <c r="CJ415" s="67"/>
      <c r="CK415" s="6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</row>
    <row r="416" spans="59:143" ht="30" customHeight="1" x14ac:dyDescent="0.25">
      <c r="BG416" s="137"/>
      <c r="BH416" s="137"/>
      <c r="BI416" s="137"/>
      <c r="BJ416" s="137"/>
      <c r="BK416" s="137"/>
      <c r="BL416" s="85"/>
      <c r="BM416" s="85">
        <v>97</v>
      </c>
      <c r="BN416" s="277"/>
      <c r="BO416" s="277"/>
      <c r="BP416" s="277"/>
      <c r="BQ416" s="277"/>
      <c r="BR416" s="277"/>
      <c r="BS416" s="277"/>
      <c r="BT416" s="277"/>
      <c r="BU416" s="277"/>
      <c r="BV416" s="278"/>
      <c r="BW416" s="279"/>
      <c r="BX416" s="383"/>
      <c r="BY416" s="137"/>
      <c r="BZ416" s="137"/>
      <c r="CA416" s="137"/>
      <c r="CB416" s="361" t="str">
        <f t="shared" si="8"/>
        <v/>
      </c>
      <c r="CC416" s="361" t="str">
        <f t="shared" si="9"/>
        <v/>
      </c>
      <c r="CD416" s="137"/>
      <c r="CE416" s="137"/>
      <c r="CF416" s="137"/>
      <c r="CG416" s="67"/>
      <c r="CH416" s="67"/>
      <c r="CI416" s="67"/>
      <c r="CJ416" s="67"/>
      <c r="CK416" s="6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</row>
    <row r="417" spans="59:143" ht="30" customHeight="1" x14ac:dyDescent="0.25">
      <c r="BG417" s="137"/>
      <c r="BH417" s="137"/>
      <c r="BI417" s="137"/>
      <c r="BJ417" s="137"/>
      <c r="BK417" s="137"/>
      <c r="BL417" s="85"/>
      <c r="BM417" s="85">
        <v>98</v>
      </c>
      <c r="BN417" s="277"/>
      <c r="BO417" s="277"/>
      <c r="BP417" s="277"/>
      <c r="BQ417" s="277"/>
      <c r="BR417" s="277"/>
      <c r="BS417" s="277"/>
      <c r="BT417" s="277"/>
      <c r="BU417" s="277"/>
      <c r="BV417" s="278"/>
      <c r="BW417" s="279"/>
      <c r="BX417" s="383"/>
      <c r="BY417" s="137"/>
      <c r="BZ417" s="137"/>
      <c r="CA417" s="137"/>
      <c r="CB417" s="361" t="str">
        <f t="shared" si="8"/>
        <v/>
      </c>
      <c r="CC417" s="361" t="str">
        <f t="shared" si="9"/>
        <v/>
      </c>
      <c r="CD417" s="137"/>
      <c r="CE417" s="137"/>
      <c r="CF417" s="137"/>
      <c r="CG417" s="67"/>
      <c r="CH417" s="67"/>
      <c r="CI417" s="67"/>
      <c r="CJ417" s="67"/>
      <c r="CK417" s="6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</row>
    <row r="418" spans="59:143" ht="30" customHeight="1" x14ac:dyDescent="0.25">
      <c r="BG418" s="137"/>
      <c r="BH418" s="137"/>
      <c r="BI418" s="137"/>
      <c r="BJ418" s="137"/>
      <c r="BK418" s="137"/>
      <c r="BL418" s="85"/>
      <c r="BM418" s="85">
        <v>99</v>
      </c>
      <c r="BN418" s="277"/>
      <c r="BO418" s="277"/>
      <c r="BP418" s="277"/>
      <c r="BQ418" s="277"/>
      <c r="BR418" s="277"/>
      <c r="BS418" s="277"/>
      <c r="BT418" s="277"/>
      <c r="BU418" s="277"/>
      <c r="BV418" s="278"/>
      <c r="BW418" s="279"/>
      <c r="BX418" s="383"/>
      <c r="BY418" s="137"/>
      <c r="BZ418" s="137"/>
      <c r="CA418" s="137"/>
      <c r="CB418" s="361" t="str">
        <f t="shared" si="8"/>
        <v/>
      </c>
      <c r="CC418" s="361" t="str">
        <f t="shared" si="9"/>
        <v/>
      </c>
      <c r="CD418" s="137"/>
      <c r="CE418" s="137"/>
      <c r="CF418" s="137"/>
      <c r="CG418" s="67"/>
      <c r="CH418" s="67"/>
      <c r="CI418" s="67"/>
      <c r="CJ418" s="67"/>
      <c r="CK418" s="6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</row>
    <row r="419" spans="59:143" ht="30" customHeight="1" x14ac:dyDescent="0.25">
      <c r="BG419" s="137"/>
      <c r="BH419" s="137"/>
      <c r="BI419" s="137"/>
      <c r="BJ419" s="137"/>
      <c r="BK419" s="137"/>
      <c r="BL419" s="85"/>
      <c r="BM419" s="85">
        <v>100</v>
      </c>
      <c r="BN419" s="277"/>
      <c r="BO419" s="277"/>
      <c r="BP419" s="277"/>
      <c r="BQ419" s="277"/>
      <c r="BR419" s="277"/>
      <c r="BS419" s="277"/>
      <c r="BT419" s="277"/>
      <c r="BU419" s="277"/>
      <c r="BV419" s="278"/>
      <c r="BW419" s="279"/>
      <c r="BX419" s="383"/>
      <c r="BY419" s="137"/>
      <c r="BZ419" s="137"/>
      <c r="CA419" s="137"/>
      <c r="CB419" s="361" t="str">
        <f t="shared" si="8"/>
        <v/>
      </c>
      <c r="CC419" s="361" t="str">
        <f t="shared" si="9"/>
        <v/>
      </c>
      <c r="CD419" s="137"/>
      <c r="CE419" s="137"/>
      <c r="CF419" s="137"/>
      <c r="CG419" s="67"/>
      <c r="CH419" s="67"/>
      <c r="CI419" s="67"/>
      <c r="CJ419" s="67"/>
      <c r="CK419" s="6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</row>
    <row r="420" spans="59:143" ht="30" customHeight="1" x14ac:dyDescent="0.25">
      <c r="BG420" s="137"/>
      <c r="BH420" s="137"/>
      <c r="BI420" s="137"/>
      <c r="BJ420" s="137"/>
      <c r="BK420" s="137"/>
      <c r="BL420" s="85"/>
      <c r="BM420" s="85">
        <v>101</v>
      </c>
      <c r="BN420" s="277"/>
      <c r="BO420" s="277"/>
      <c r="BP420" s="277"/>
      <c r="BQ420" s="277"/>
      <c r="BR420" s="277"/>
      <c r="BS420" s="277"/>
      <c r="BT420" s="277"/>
      <c r="BU420" s="277"/>
      <c r="BV420" s="278"/>
      <c r="BW420" s="279"/>
      <c r="BX420" s="383"/>
      <c r="BY420" s="137"/>
      <c r="BZ420" s="137"/>
      <c r="CA420" s="137"/>
      <c r="CB420" s="361" t="str">
        <f t="shared" si="8"/>
        <v/>
      </c>
      <c r="CC420" s="361" t="str">
        <f t="shared" si="9"/>
        <v/>
      </c>
      <c r="CD420" s="137"/>
      <c r="CE420" s="137"/>
      <c r="CF420" s="137"/>
      <c r="CG420" s="67"/>
      <c r="CH420" s="67"/>
      <c r="CI420" s="67"/>
      <c r="CJ420" s="67"/>
      <c r="CK420" s="6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</row>
    <row r="421" spans="59:143" ht="30" customHeight="1" x14ac:dyDescent="0.25">
      <c r="BG421" s="137"/>
      <c r="BH421" s="137"/>
      <c r="BI421" s="137"/>
      <c r="BJ421" s="137"/>
      <c r="BK421" s="137"/>
      <c r="BL421" s="85"/>
      <c r="BM421" s="85">
        <v>102</v>
      </c>
      <c r="BN421" s="277"/>
      <c r="BO421" s="277"/>
      <c r="BP421" s="277"/>
      <c r="BQ421" s="277"/>
      <c r="BR421" s="277"/>
      <c r="BS421" s="277"/>
      <c r="BT421" s="277"/>
      <c r="BU421" s="277"/>
      <c r="BV421" s="278"/>
      <c r="BW421" s="279"/>
      <c r="BX421" s="383"/>
      <c r="BY421" s="137"/>
      <c r="BZ421" s="137"/>
      <c r="CA421" s="137"/>
      <c r="CB421" s="361" t="str">
        <f t="shared" si="8"/>
        <v/>
      </c>
      <c r="CC421" s="361" t="str">
        <f t="shared" si="9"/>
        <v/>
      </c>
      <c r="CD421" s="137"/>
      <c r="CE421" s="137"/>
      <c r="CF421" s="137"/>
      <c r="CG421" s="67"/>
      <c r="CH421" s="67"/>
      <c r="CI421" s="67"/>
      <c r="CJ421" s="67"/>
      <c r="CK421" s="6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</row>
    <row r="422" spans="59:143" ht="30" customHeight="1" x14ac:dyDescent="0.25">
      <c r="BG422" s="137"/>
      <c r="BH422" s="137"/>
      <c r="BI422" s="137"/>
      <c r="BJ422" s="137"/>
      <c r="BK422" s="137"/>
      <c r="BL422" s="85"/>
      <c r="BM422" s="85">
        <v>103</v>
      </c>
      <c r="BN422" s="277"/>
      <c r="BO422" s="277"/>
      <c r="BP422" s="277"/>
      <c r="BQ422" s="277"/>
      <c r="BR422" s="277"/>
      <c r="BS422" s="277"/>
      <c r="BT422" s="277"/>
      <c r="BU422" s="277"/>
      <c r="BV422" s="278"/>
      <c r="BW422" s="279"/>
      <c r="BX422" s="383"/>
      <c r="BY422" s="137"/>
      <c r="BZ422" s="137"/>
      <c r="CA422" s="137"/>
      <c r="CB422" s="361" t="str">
        <f t="shared" si="8"/>
        <v/>
      </c>
      <c r="CC422" s="361" t="str">
        <f t="shared" si="9"/>
        <v/>
      </c>
      <c r="CD422" s="137"/>
      <c r="CE422" s="137"/>
      <c r="CF422" s="137"/>
      <c r="CG422" s="67"/>
      <c r="CH422" s="67"/>
      <c r="CI422" s="67"/>
      <c r="CJ422" s="67"/>
      <c r="CK422" s="6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</row>
    <row r="423" spans="59:143" ht="30" customHeight="1" x14ac:dyDescent="0.25">
      <c r="BG423" s="137"/>
      <c r="BH423" s="137"/>
      <c r="BI423" s="137"/>
      <c r="BJ423" s="137"/>
      <c r="BK423" s="137"/>
      <c r="BL423" s="85"/>
      <c r="BM423" s="85">
        <v>104</v>
      </c>
      <c r="BN423" s="277"/>
      <c r="BO423" s="277"/>
      <c r="BP423" s="277"/>
      <c r="BQ423" s="277"/>
      <c r="BR423" s="277"/>
      <c r="BS423" s="277"/>
      <c r="BT423" s="277"/>
      <c r="BU423" s="277"/>
      <c r="BV423" s="278"/>
      <c r="BW423" s="279"/>
      <c r="BX423" s="383"/>
      <c r="BY423" s="137"/>
      <c r="BZ423" s="137"/>
      <c r="CA423" s="137"/>
      <c r="CB423" s="361" t="str">
        <f t="shared" si="8"/>
        <v/>
      </c>
      <c r="CC423" s="361" t="str">
        <f t="shared" si="9"/>
        <v/>
      </c>
      <c r="CD423" s="137"/>
      <c r="CE423" s="137"/>
      <c r="CF423" s="137"/>
      <c r="CG423" s="67"/>
      <c r="CH423" s="67"/>
      <c r="CI423" s="67"/>
      <c r="CJ423" s="67"/>
      <c r="CK423" s="6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</row>
    <row r="424" spans="59:143" ht="30" customHeight="1" x14ac:dyDescent="0.25">
      <c r="BG424" s="137"/>
      <c r="BH424" s="137"/>
      <c r="BI424" s="137"/>
      <c r="BJ424" s="137"/>
      <c r="BK424" s="137"/>
      <c r="BL424" s="85"/>
      <c r="BM424" s="85">
        <v>105</v>
      </c>
      <c r="BN424" s="277"/>
      <c r="BO424" s="277"/>
      <c r="BP424" s="277"/>
      <c r="BQ424" s="277"/>
      <c r="BR424" s="277"/>
      <c r="BS424" s="277"/>
      <c r="BT424" s="277"/>
      <c r="BU424" s="277"/>
      <c r="BV424" s="278"/>
      <c r="BW424" s="279"/>
      <c r="BX424" s="383"/>
      <c r="BY424" s="137"/>
      <c r="BZ424" s="137"/>
      <c r="CA424" s="137"/>
      <c r="CB424" s="361" t="str">
        <f t="shared" si="8"/>
        <v/>
      </c>
      <c r="CC424" s="361" t="str">
        <f t="shared" si="9"/>
        <v/>
      </c>
      <c r="CD424" s="137"/>
      <c r="CE424" s="137"/>
      <c r="CF424" s="137"/>
      <c r="CG424" s="67"/>
      <c r="CH424" s="67"/>
      <c r="CI424" s="67"/>
      <c r="CJ424" s="67"/>
      <c r="CK424" s="6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</row>
    <row r="425" spans="59:143" ht="30" customHeight="1" x14ac:dyDescent="0.25">
      <c r="BG425" s="137"/>
      <c r="BH425" s="137"/>
      <c r="BI425" s="137"/>
      <c r="BJ425" s="137"/>
      <c r="BK425" s="137"/>
      <c r="BL425" s="85"/>
      <c r="BM425" s="85">
        <v>106</v>
      </c>
      <c r="BN425" s="277"/>
      <c r="BO425" s="277"/>
      <c r="BP425" s="277"/>
      <c r="BQ425" s="277"/>
      <c r="BR425" s="277"/>
      <c r="BS425" s="277"/>
      <c r="BT425" s="277"/>
      <c r="BU425" s="277"/>
      <c r="BV425" s="278"/>
      <c r="BW425" s="279"/>
      <c r="BX425" s="383"/>
      <c r="BY425" s="137"/>
      <c r="BZ425" s="137"/>
      <c r="CA425" s="137"/>
      <c r="CB425" s="361" t="str">
        <f t="shared" si="8"/>
        <v/>
      </c>
      <c r="CC425" s="361" t="str">
        <f t="shared" si="9"/>
        <v/>
      </c>
      <c r="CD425" s="137"/>
      <c r="CE425" s="137"/>
      <c r="CF425" s="137"/>
      <c r="CG425" s="67"/>
      <c r="CH425" s="67"/>
      <c r="CI425" s="67"/>
      <c r="CJ425" s="67"/>
      <c r="CK425" s="6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</row>
    <row r="426" spans="59:143" ht="30" customHeight="1" x14ac:dyDescent="0.25">
      <c r="BG426" s="137"/>
      <c r="BH426" s="137"/>
      <c r="BI426" s="137"/>
      <c r="BJ426" s="137"/>
      <c r="BK426" s="137"/>
      <c r="BL426" s="85"/>
      <c r="BM426" s="85">
        <v>107</v>
      </c>
      <c r="BN426" s="277"/>
      <c r="BO426" s="277"/>
      <c r="BP426" s="277"/>
      <c r="BQ426" s="277"/>
      <c r="BR426" s="277"/>
      <c r="BS426" s="277"/>
      <c r="BT426" s="277"/>
      <c r="BU426" s="277"/>
      <c r="BV426" s="278"/>
      <c r="BW426" s="279"/>
      <c r="BX426" s="383"/>
      <c r="BY426" s="137"/>
      <c r="BZ426" s="137"/>
      <c r="CA426" s="137"/>
      <c r="CB426" s="361" t="str">
        <f t="shared" si="8"/>
        <v/>
      </c>
      <c r="CC426" s="361" t="str">
        <f t="shared" si="9"/>
        <v/>
      </c>
      <c r="CD426" s="137"/>
      <c r="CE426" s="137"/>
      <c r="CF426" s="137"/>
      <c r="CG426" s="67"/>
      <c r="CH426" s="67"/>
      <c r="CI426" s="67"/>
      <c r="CJ426" s="67"/>
      <c r="CK426" s="6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</row>
    <row r="427" spans="59:143" ht="30" customHeight="1" x14ac:dyDescent="0.25">
      <c r="BG427" s="137"/>
      <c r="BH427" s="137"/>
      <c r="BI427" s="137"/>
      <c r="BJ427" s="137"/>
      <c r="BK427" s="137"/>
      <c r="BL427" s="85"/>
      <c r="BM427" s="85">
        <v>108</v>
      </c>
      <c r="BN427" s="277"/>
      <c r="BO427" s="277"/>
      <c r="BP427" s="277"/>
      <c r="BQ427" s="277"/>
      <c r="BR427" s="277"/>
      <c r="BS427" s="277"/>
      <c r="BT427" s="277"/>
      <c r="BU427" s="277"/>
      <c r="BV427" s="278"/>
      <c r="BW427" s="279"/>
      <c r="BX427" s="383"/>
      <c r="BY427" s="137"/>
      <c r="BZ427" s="137"/>
      <c r="CA427" s="137"/>
      <c r="CB427" s="361" t="str">
        <f t="shared" si="8"/>
        <v/>
      </c>
      <c r="CC427" s="361" t="str">
        <f t="shared" si="9"/>
        <v/>
      </c>
      <c r="CD427" s="137"/>
      <c r="CE427" s="137"/>
      <c r="CF427" s="137"/>
      <c r="CG427" s="67"/>
      <c r="CH427" s="67"/>
      <c r="CI427" s="67"/>
      <c r="CJ427" s="67"/>
      <c r="CK427" s="6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</row>
    <row r="428" spans="59:143" ht="30" customHeight="1" x14ac:dyDescent="0.25">
      <c r="BG428" s="137"/>
      <c r="BH428" s="137"/>
      <c r="BI428" s="137"/>
      <c r="BJ428" s="137"/>
      <c r="BK428" s="137"/>
      <c r="BL428" s="85"/>
      <c r="BM428" s="85">
        <v>109</v>
      </c>
      <c r="BN428" s="277"/>
      <c r="BO428" s="277"/>
      <c r="BP428" s="277"/>
      <c r="BQ428" s="277"/>
      <c r="BR428" s="277"/>
      <c r="BS428" s="277"/>
      <c r="BT428" s="277"/>
      <c r="BU428" s="277"/>
      <c r="BV428" s="278"/>
      <c r="BW428" s="279"/>
      <c r="BX428" s="383"/>
      <c r="BY428" s="137"/>
      <c r="BZ428" s="137"/>
      <c r="CA428" s="137"/>
      <c r="CB428" s="361" t="str">
        <f t="shared" si="8"/>
        <v/>
      </c>
      <c r="CC428" s="361" t="str">
        <f t="shared" si="9"/>
        <v/>
      </c>
      <c r="CD428" s="137"/>
      <c r="CE428" s="137"/>
      <c r="CF428" s="137"/>
      <c r="CG428" s="67"/>
      <c r="CH428" s="67"/>
      <c r="CI428" s="67"/>
      <c r="CJ428" s="67"/>
      <c r="CK428" s="6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</row>
    <row r="429" spans="59:143" ht="30" customHeight="1" x14ac:dyDescent="0.25">
      <c r="BG429" s="137"/>
      <c r="BH429" s="137"/>
      <c r="BI429" s="137"/>
      <c r="BJ429" s="137"/>
      <c r="BK429" s="137"/>
      <c r="BL429" s="85"/>
      <c r="BM429" s="85">
        <v>110</v>
      </c>
      <c r="BN429" s="277"/>
      <c r="BO429" s="277"/>
      <c r="BP429" s="277"/>
      <c r="BQ429" s="277"/>
      <c r="BR429" s="277"/>
      <c r="BS429" s="277"/>
      <c r="BT429" s="277"/>
      <c r="BU429" s="277"/>
      <c r="BV429" s="278"/>
      <c r="BW429" s="279"/>
      <c r="BX429" s="383"/>
      <c r="BY429" s="137"/>
      <c r="BZ429" s="137"/>
      <c r="CA429" s="137"/>
      <c r="CB429" s="361" t="str">
        <f t="shared" si="8"/>
        <v/>
      </c>
      <c r="CC429" s="361" t="str">
        <f t="shared" si="9"/>
        <v/>
      </c>
      <c r="CD429" s="137"/>
      <c r="CE429" s="137"/>
      <c r="CF429" s="137"/>
      <c r="CG429" s="67"/>
      <c r="CH429" s="67"/>
      <c r="CI429" s="67"/>
      <c r="CJ429" s="67"/>
      <c r="CK429" s="6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</row>
    <row r="430" spans="59:143" ht="30" customHeight="1" x14ac:dyDescent="0.25">
      <c r="BG430" s="137"/>
      <c r="BH430" s="137"/>
      <c r="BI430" s="137"/>
      <c r="BJ430" s="137"/>
      <c r="BK430" s="137"/>
      <c r="BL430" s="85"/>
      <c r="BM430" s="85">
        <v>111</v>
      </c>
      <c r="BN430" s="277"/>
      <c r="BO430" s="277"/>
      <c r="BP430" s="277"/>
      <c r="BQ430" s="277"/>
      <c r="BR430" s="277"/>
      <c r="BS430" s="277"/>
      <c r="BT430" s="277"/>
      <c r="BU430" s="277"/>
      <c r="BV430" s="278"/>
      <c r="BW430" s="279"/>
      <c r="BX430" s="383"/>
      <c r="BY430" s="137"/>
      <c r="BZ430" s="137"/>
      <c r="CA430" s="137"/>
      <c r="CB430" s="361" t="str">
        <f t="shared" si="8"/>
        <v/>
      </c>
      <c r="CC430" s="361" t="str">
        <f t="shared" si="9"/>
        <v/>
      </c>
      <c r="CD430" s="137"/>
      <c r="CE430" s="137"/>
      <c r="CF430" s="137"/>
      <c r="CG430" s="67"/>
      <c r="CH430" s="67"/>
      <c r="CI430" s="67"/>
      <c r="CJ430" s="67"/>
      <c r="CK430" s="6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</row>
    <row r="431" spans="59:143" ht="30" customHeight="1" x14ac:dyDescent="0.25">
      <c r="BG431" s="137"/>
      <c r="BH431" s="137"/>
      <c r="BI431" s="137"/>
      <c r="BJ431" s="137"/>
      <c r="BK431" s="137"/>
      <c r="BL431" s="85"/>
      <c r="BM431" s="85">
        <v>112</v>
      </c>
      <c r="BN431" s="277"/>
      <c r="BO431" s="277"/>
      <c r="BP431" s="277"/>
      <c r="BQ431" s="277"/>
      <c r="BR431" s="277"/>
      <c r="BS431" s="277"/>
      <c r="BT431" s="277"/>
      <c r="BU431" s="277"/>
      <c r="BV431" s="278"/>
      <c r="BW431" s="279"/>
      <c r="BX431" s="383"/>
      <c r="BY431" s="137"/>
      <c r="BZ431" s="137"/>
      <c r="CA431" s="137"/>
      <c r="CB431" s="361" t="str">
        <f t="shared" si="8"/>
        <v/>
      </c>
      <c r="CC431" s="361" t="str">
        <f t="shared" si="9"/>
        <v/>
      </c>
      <c r="CD431" s="137"/>
      <c r="CE431" s="137"/>
      <c r="CF431" s="137"/>
      <c r="CG431" s="67"/>
      <c r="CH431" s="67"/>
      <c r="CI431" s="67"/>
      <c r="CJ431" s="67"/>
      <c r="CK431" s="6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</row>
    <row r="432" spans="59:143" ht="30" customHeight="1" x14ac:dyDescent="0.25">
      <c r="BG432" s="137"/>
      <c r="BH432" s="137"/>
      <c r="BI432" s="137"/>
      <c r="BJ432" s="137"/>
      <c r="BK432" s="137"/>
      <c r="BL432" s="85"/>
      <c r="BM432" s="85">
        <v>113</v>
      </c>
      <c r="BN432" s="277"/>
      <c r="BO432" s="277"/>
      <c r="BP432" s="277"/>
      <c r="BQ432" s="277"/>
      <c r="BR432" s="277"/>
      <c r="BS432" s="277"/>
      <c r="BT432" s="277"/>
      <c r="BU432" s="277"/>
      <c r="BV432" s="278"/>
      <c r="BW432" s="279"/>
      <c r="BX432" s="383"/>
      <c r="BY432" s="137"/>
      <c r="BZ432" s="137"/>
      <c r="CA432" s="137"/>
      <c r="CB432" s="361" t="str">
        <f t="shared" si="8"/>
        <v/>
      </c>
      <c r="CC432" s="361" t="str">
        <f t="shared" si="9"/>
        <v/>
      </c>
      <c r="CD432" s="137"/>
      <c r="CE432" s="137"/>
      <c r="CF432" s="137"/>
      <c r="CG432" s="67"/>
      <c r="CH432" s="67"/>
      <c r="CI432" s="67"/>
      <c r="CJ432" s="67"/>
      <c r="CK432" s="6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</row>
    <row r="433" spans="59:143" ht="30" customHeight="1" x14ac:dyDescent="0.25">
      <c r="BG433" s="137"/>
      <c r="BH433" s="137"/>
      <c r="BI433" s="137"/>
      <c r="BJ433" s="137"/>
      <c r="BK433" s="137"/>
      <c r="BL433" s="85"/>
      <c r="BM433" s="85">
        <v>114</v>
      </c>
      <c r="BN433" s="277"/>
      <c r="BO433" s="277"/>
      <c r="BP433" s="277"/>
      <c r="BQ433" s="277"/>
      <c r="BR433" s="277"/>
      <c r="BS433" s="277"/>
      <c r="BT433" s="277"/>
      <c r="BU433" s="277"/>
      <c r="BV433" s="278"/>
      <c r="BW433" s="279"/>
      <c r="BX433" s="383"/>
      <c r="BY433" s="137"/>
      <c r="BZ433" s="137"/>
      <c r="CA433" s="137"/>
      <c r="CB433" s="361" t="str">
        <f t="shared" si="8"/>
        <v/>
      </c>
      <c r="CC433" s="361" t="str">
        <f t="shared" si="9"/>
        <v/>
      </c>
      <c r="CD433" s="137"/>
      <c r="CE433" s="137"/>
      <c r="CF433" s="137"/>
      <c r="CG433" s="67"/>
      <c r="CH433" s="67"/>
      <c r="CI433" s="67"/>
      <c r="CJ433" s="67"/>
      <c r="CK433" s="6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</row>
    <row r="434" spans="59:143" ht="30" customHeight="1" x14ac:dyDescent="0.25">
      <c r="BG434" s="137"/>
      <c r="BH434" s="137"/>
      <c r="BI434" s="137"/>
      <c r="BJ434" s="137"/>
      <c r="BK434" s="137"/>
      <c r="BL434" s="85"/>
      <c r="BM434" s="85">
        <v>115</v>
      </c>
      <c r="BN434" s="277"/>
      <c r="BO434" s="277"/>
      <c r="BP434" s="277"/>
      <c r="BQ434" s="277"/>
      <c r="BR434" s="277"/>
      <c r="BS434" s="277"/>
      <c r="BT434" s="277"/>
      <c r="BU434" s="277"/>
      <c r="BV434" s="278"/>
      <c r="BW434" s="279"/>
      <c r="BX434" s="383"/>
      <c r="BY434" s="137"/>
      <c r="BZ434" s="137"/>
      <c r="CA434" s="137"/>
      <c r="CB434" s="361" t="str">
        <f t="shared" si="8"/>
        <v/>
      </c>
      <c r="CC434" s="361" t="str">
        <f t="shared" si="9"/>
        <v/>
      </c>
      <c r="CD434" s="137"/>
      <c r="CE434" s="137"/>
      <c r="CF434" s="137"/>
      <c r="CG434" s="67"/>
      <c r="CH434" s="67"/>
      <c r="CI434" s="67"/>
      <c r="CJ434" s="67"/>
      <c r="CK434" s="6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</row>
    <row r="435" spans="59:143" ht="30" customHeight="1" x14ac:dyDescent="0.25">
      <c r="BG435" s="137"/>
      <c r="BH435" s="137"/>
      <c r="BI435" s="137"/>
      <c r="BJ435" s="137"/>
      <c r="BK435" s="137"/>
      <c r="BL435" s="85"/>
      <c r="BM435" s="85">
        <v>116</v>
      </c>
      <c r="BN435" s="277"/>
      <c r="BO435" s="277"/>
      <c r="BP435" s="277"/>
      <c r="BQ435" s="277"/>
      <c r="BR435" s="277"/>
      <c r="BS435" s="277"/>
      <c r="BT435" s="277"/>
      <c r="BU435" s="277"/>
      <c r="BV435" s="278"/>
      <c r="BW435" s="279"/>
      <c r="BX435" s="383"/>
      <c r="BY435" s="137"/>
      <c r="BZ435" s="137"/>
      <c r="CA435" s="137"/>
      <c r="CB435" s="361" t="str">
        <f t="shared" si="8"/>
        <v/>
      </c>
      <c r="CC435" s="361" t="str">
        <f t="shared" si="9"/>
        <v/>
      </c>
      <c r="CD435" s="137"/>
      <c r="CE435" s="137"/>
      <c r="CF435" s="137"/>
      <c r="CG435" s="67"/>
      <c r="CH435" s="67"/>
      <c r="CI435" s="67"/>
      <c r="CJ435" s="67"/>
      <c r="CK435" s="6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</row>
    <row r="436" spans="59:143" ht="30" customHeight="1" x14ac:dyDescent="0.25">
      <c r="BG436" s="137"/>
      <c r="BH436" s="137"/>
      <c r="BI436" s="137"/>
      <c r="BJ436" s="137"/>
      <c r="BK436" s="137"/>
      <c r="BL436" s="85"/>
      <c r="BM436" s="85">
        <v>117</v>
      </c>
      <c r="BN436" s="277"/>
      <c r="BO436" s="277"/>
      <c r="BP436" s="277"/>
      <c r="BQ436" s="277"/>
      <c r="BR436" s="277"/>
      <c r="BS436" s="277"/>
      <c r="BT436" s="277"/>
      <c r="BU436" s="277"/>
      <c r="BV436" s="278"/>
      <c r="BW436" s="279"/>
      <c r="BX436" s="383"/>
      <c r="BY436" s="137"/>
      <c r="BZ436" s="137"/>
      <c r="CA436" s="137"/>
      <c r="CB436" s="361" t="str">
        <f t="shared" si="8"/>
        <v/>
      </c>
      <c r="CC436" s="361" t="str">
        <f t="shared" si="9"/>
        <v/>
      </c>
      <c r="CD436" s="137"/>
      <c r="CE436" s="137"/>
      <c r="CF436" s="137"/>
      <c r="CG436" s="67"/>
      <c r="CH436" s="67"/>
      <c r="CI436" s="67"/>
      <c r="CJ436" s="67"/>
      <c r="CK436" s="67"/>
      <c r="CL436" s="137"/>
      <c r="CM436" s="137"/>
      <c r="CN436" s="137"/>
      <c r="CO436" s="137"/>
      <c r="CP436" s="137"/>
      <c r="CQ436" s="137"/>
      <c r="CR436" s="137"/>
      <c r="CS436" s="137"/>
      <c r="CT436" s="137"/>
      <c r="CU436" s="137"/>
      <c r="CV436" s="137"/>
      <c r="CW436" s="137"/>
      <c r="CX436" s="13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</row>
    <row r="437" spans="59:143" ht="30" customHeight="1" x14ac:dyDescent="0.25">
      <c r="BG437" s="137"/>
      <c r="BH437" s="137"/>
      <c r="BI437" s="137"/>
      <c r="BJ437" s="137"/>
      <c r="BK437" s="137"/>
      <c r="BL437" s="85"/>
      <c r="BM437" s="85">
        <v>118</v>
      </c>
      <c r="BN437" s="277"/>
      <c r="BO437" s="277"/>
      <c r="BP437" s="277"/>
      <c r="BQ437" s="277"/>
      <c r="BR437" s="277"/>
      <c r="BS437" s="277"/>
      <c r="BT437" s="277"/>
      <c r="BU437" s="277"/>
      <c r="BV437" s="278"/>
      <c r="BW437" s="279"/>
      <c r="BX437" s="383"/>
      <c r="BY437" s="137"/>
      <c r="BZ437" s="137"/>
      <c r="CA437" s="137"/>
      <c r="CB437" s="361" t="str">
        <f t="shared" si="8"/>
        <v/>
      </c>
      <c r="CC437" s="361" t="str">
        <f t="shared" si="9"/>
        <v/>
      </c>
      <c r="CD437" s="137"/>
      <c r="CE437" s="137"/>
      <c r="CF437" s="137"/>
      <c r="CG437" s="67"/>
      <c r="CH437" s="67"/>
      <c r="CI437" s="67"/>
      <c r="CJ437" s="67"/>
      <c r="CK437" s="6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</row>
    <row r="438" spans="59:143" ht="30" customHeight="1" x14ac:dyDescent="0.25">
      <c r="BG438" s="137"/>
      <c r="BH438" s="137"/>
      <c r="BI438" s="137"/>
      <c r="BJ438" s="137"/>
      <c r="BK438" s="137"/>
      <c r="BL438" s="85"/>
      <c r="BM438" s="85">
        <v>119</v>
      </c>
      <c r="BN438" s="277"/>
      <c r="BO438" s="277"/>
      <c r="BP438" s="277"/>
      <c r="BQ438" s="277"/>
      <c r="BR438" s="277"/>
      <c r="BS438" s="277"/>
      <c r="BT438" s="277"/>
      <c r="BU438" s="277"/>
      <c r="BV438" s="278"/>
      <c r="BW438" s="279"/>
      <c r="BX438" s="383"/>
      <c r="BY438" s="137"/>
      <c r="BZ438" s="137"/>
      <c r="CA438" s="137"/>
      <c r="CB438" s="361" t="str">
        <f t="shared" si="8"/>
        <v/>
      </c>
      <c r="CC438" s="361" t="str">
        <f t="shared" si="9"/>
        <v/>
      </c>
      <c r="CD438" s="137"/>
      <c r="CE438" s="137"/>
      <c r="CF438" s="137"/>
      <c r="CG438" s="67"/>
      <c r="CH438" s="67"/>
      <c r="CI438" s="67"/>
      <c r="CJ438" s="67"/>
      <c r="CK438" s="6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</row>
    <row r="439" spans="59:143" ht="30" customHeight="1" x14ac:dyDescent="0.25">
      <c r="BG439" s="137"/>
      <c r="BH439" s="137"/>
      <c r="BI439" s="137"/>
      <c r="BJ439" s="137"/>
      <c r="BK439" s="137"/>
      <c r="BL439" s="85"/>
      <c r="BM439" s="85">
        <v>120</v>
      </c>
      <c r="BN439" s="277"/>
      <c r="BO439" s="277"/>
      <c r="BP439" s="277"/>
      <c r="BQ439" s="277"/>
      <c r="BR439" s="277"/>
      <c r="BS439" s="277"/>
      <c r="BT439" s="277"/>
      <c r="BU439" s="277"/>
      <c r="BV439" s="278"/>
      <c r="BW439" s="279"/>
      <c r="BX439" s="383"/>
      <c r="BY439" s="137"/>
      <c r="BZ439" s="137"/>
      <c r="CA439" s="137"/>
      <c r="CB439" s="361" t="str">
        <f t="shared" si="8"/>
        <v/>
      </c>
      <c r="CC439" s="361" t="str">
        <f t="shared" si="9"/>
        <v/>
      </c>
      <c r="CD439" s="137"/>
      <c r="CE439" s="137"/>
      <c r="CF439" s="137"/>
      <c r="CG439" s="67"/>
      <c r="CH439" s="67"/>
      <c r="CI439" s="67"/>
      <c r="CJ439" s="67"/>
      <c r="CK439" s="6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</row>
    <row r="440" spans="59:143" ht="30" customHeight="1" x14ac:dyDescent="0.25">
      <c r="BG440" s="137"/>
      <c r="BH440" s="137"/>
      <c r="BI440" s="137"/>
      <c r="BJ440" s="137"/>
      <c r="BK440" s="137"/>
      <c r="BL440" s="85"/>
      <c r="BM440" s="85">
        <v>121</v>
      </c>
      <c r="BN440" s="277"/>
      <c r="BO440" s="277"/>
      <c r="BP440" s="277"/>
      <c r="BQ440" s="277"/>
      <c r="BR440" s="277"/>
      <c r="BS440" s="277"/>
      <c r="BT440" s="277"/>
      <c r="BU440" s="277"/>
      <c r="BV440" s="278"/>
      <c r="BW440" s="279"/>
      <c r="BX440" s="383"/>
      <c r="BY440" s="137"/>
      <c r="BZ440" s="137"/>
      <c r="CA440" s="137"/>
      <c r="CB440" s="361" t="str">
        <f t="shared" si="8"/>
        <v/>
      </c>
      <c r="CC440" s="361" t="str">
        <f t="shared" si="9"/>
        <v/>
      </c>
      <c r="CD440" s="137"/>
      <c r="CE440" s="137"/>
      <c r="CF440" s="137"/>
      <c r="CG440" s="67"/>
      <c r="CH440" s="67"/>
      <c r="CI440" s="67"/>
      <c r="CJ440" s="67"/>
      <c r="CK440" s="6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</row>
    <row r="441" spans="59:143" ht="30" customHeight="1" x14ac:dyDescent="0.25">
      <c r="BG441" s="137"/>
      <c r="BH441" s="137"/>
      <c r="BI441" s="137"/>
      <c r="BJ441" s="137"/>
      <c r="BK441" s="137"/>
      <c r="BL441" s="85"/>
      <c r="BM441" s="85">
        <v>122</v>
      </c>
      <c r="BN441" s="277"/>
      <c r="BO441" s="277"/>
      <c r="BP441" s="277"/>
      <c r="BQ441" s="277"/>
      <c r="BR441" s="277"/>
      <c r="BS441" s="277"/>
      <c r="BT441" s="277"/>
      <c r="BU441" s="277"/>
      <c r="BV441" s="278"/>
      <c r="BW441" s="279"/>
      <c r="BX441" s="383"/>
      <c r="BY441" s="137"/>
      <c r="BZ441" s="137"/>
      <c r="CA441" s="137"/>
      <c r="CB441" s="361" t="str">
        <f t="shared" si="8"/>
        <v/>
      </c>
      <c r="CC441" s="361" t="str">
        <f t="shared" si="9"/>
        <v/>
      </c>
      <c r="CD441" s="137"/>
      <c r="CE441" s="137"/>
      <c r="CF441" s="137"/>
      <c r="CG441" s="67"/>
      <c r="CH441" s="67"/>
      <c r="CI441" s="67"/>
      <c r="CJ441" s="67"/>
      <c r="CK441" s="6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</row>
    <row r="442" spans="59:143" ht="30" customHeight="1" x14ac:dyDescent="0.25">
      <c r="BG442" s="137"/>
      <c r="BH442" s="137"/>
      <c r="BI442" s="137"/>
      <c r="BJ442" s="137"/>
      <c r="BK442" s="137"/>
      <c r="BL442" s="85"/>
      <c r="BM442" s="85">
        <v>123</v>
      </c>
      <c r="BN442" s="277"/>
      <c r="BO442" s="277"/>
      <c r="BP442" s="277"/>
      <c r="BQ442" s="277"/>
      <c r="BR442" s="277"/>
      <c r="BS442" s="277"/>
      <c r="BT442" s="277"/>
      <c r="BU442" s="277"/>
      <c r="BV442" s="278"/>
      <c r="BW442" s="279"/>
      <c r="BX442" s="383"/>
      <c r="BY442" s="137"/>
      <c r="BZ442" s="137"/>
      <c r="CA442" s="137"/>
      <c r="CB442" s="361" t="str">
        <f t="shared" si="8"/>
        <v/>
      </c>
      <c r="CC442" s="361" t="str">
        <f t="shared" si="9"/>
        <v/>
      </c>
      <c r="CD442" s="137"/>
      <c r="CE442" s="137"/>
      <c r="CF442" s="137"/>
      <c r="CG442" s="67"/>
      <c r="CH442" s="67"/>
      <c r="CI442" s="67"/>
      <c r="CJ442" s="67"/>
      <c r="CK442" s="6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</row>
    <row r="443" spans="59:143" ht="30" customHeight="1" x14ac:dyDescent="0.25">
      <c r="BG443" s="137"/>
      <c r="BH443" s="137"/>
      <c r="BI443" s="137"/>
      <c r="BJ443" s="137"/>
      <c r="BK443" s="137"/>
      <c r="BL443" s="85"/>
      <c r="BM443" s="85">
        <v>124</v>
      </c>
      <c r="BN443" s="277"/>
      <c r="BO443" s="277"/>
      <c r="BP443" s="277"/>
      <c r="BQ443" s="277"/>
      <c r="BR443" s="277"/>
      <c r="BS443" s="277"/>
      <c r="BT443" s="277"/>
      <c r="BU443" s="277"/>
      <c r="BV443" s="278"/>
      <c r="BW443" s="279"/>
      <c r="BX443" s="383"/>
      <c r="BY443" s="137"/>
      <c r="BZ443" s="137"/>
      <c r="CA443" s="137"/>
      <c r="CB443" s="361" t="str">
        <f t="shared" si="8"/>
        <v/>
      </c>
      <c r="CC443" s="361" t="str">
        <f t="shared" si="9"/>
        <v/>
      </c>
      <c r="CD443" s="137"/>
      <c r="CE443" s="137"/>
      <c r="CF443" s="137"/>
      <c r="CG443" s="67"/>
      <c r="CH443" s="67"/>
      <c r="CI443" s="67"/>
      <c r="CJ443" s="67"/>
      <c r="CK443" s="6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  <c r="EH443" s="137"/>
      <c r="EI443" s="137"/>
      <c r="EJ443" s="137"/>
      <c r="EK443" s="137"/>
      <c r="EL443" s="137"/>
      <c r="EM443" s="137"/>
    </row>
    <row r="444" spans="59:143" ht="30" customHeight="1" x14ac:dyDescent="0.25">
      <c r="BG444" s="137"/>
      <c r="BH444" s="137"/>
      <c r="BI444" s="137"/>
      <c r="BJ444" s="137"/>
      <c r="BK444" s="137"/>
      <c r="BL444" s="85"/>
      <c r="BM444" s="85">
        <v>125</v>
      </c>
      <c r="BN444" s="277"/>
      <c r="BO444" s="277"/>
      <c r="BP444" s="277"/>
      <c r="BQ444" s="277"/>
      <c r="BR444" s="277"/>
      <c r="BS444" s="277"/>
      <c r="BT444" s="277"/>
      <c r="BU444" s="277"/>
      <c r="BV444" s="278"/>
      <c r="BW444" s="279"/>
      <c r="BX444" s="383"/>
      <c r="BY444" s="137"/>
      <c r="BZ444" s="137"/>
      <c r="CA444" s="137"/>
      <c r="CB444" s="361" t="str">
        <f t="shared" si="8"/>
        <v/>
      </c>
      <c r="CC444" s="361" t="str">
        <f t="shared" si="9"/>
        <v/>
      </c>
      <c r="CD444" s="137"/>
      <c r="CE444" s="137"/>
      <c r="CF444" s="137"/>
      <c r="CG444" s="67"/>
      <c r="CH444" s="67"/>
      <c r="CI444" s="67"/>
      <c r="CJ444" s="67"/>
      <c r="CK444" s="6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  <c r="EH444" s="137"/>
      <c r="EI444" s="137"/>
      <c r="EJ444" s="137"/>
      <c r="EK444" s="137"/>
      <c r="EL444" s="137"/>
      <c r="EM444" s="137"/>
    </row>
    <row r="445" spans="59:143" ht="30" customHeight="1" x14ac:dyDescent="0.25">
      <c r="BG445" s="137"/>
      <c r="BH445" s="137"/>
      <c r="BI445" s="137"/>
      <c r="BJ445" s="137"/>
      <c r="BK445" s="137"/>
      <c r="BL445" s="85"/>
      <c r="BM445" s="85">
        <v>126</v>
      </c>
      <c r="BN445" s="277"/>
      <c r="BO445" s="277"/>
      <c r="BP445" s="277"/>
      <c r="BQ445" s="277"/>
      <c r="BR445" s="277"/>
      <c r="BS445" s="277"/>
      <c r="BT445" s="277"/>
      <c r="BU445" s="277"/>
      <c r="BV445" s="278"/>
      <c r="BW445" s="279"/>
      <c r="BX445" s="383"/>
      <c r="BY445" s="137"/>
      <c r="BZ445" s="137"/>
      <c r="CA445" s="137"/>
      <c r="CB445" s="361" t="str">
        <f t="shared" si="8"/>
        <v/>
      </c>
      <c r="CC445" s="361" t="str">
        <f t="shared" si="9"/>
        <v/>
      </c>
      <c r="CD445" s="137"/>
      <c r="CE445" s="137"/>
      <c r="CF445" s="137"/>
      <c r="CG445" s="67"/>
      <c r="CH445" s="67"/>
      <c r="CI445" s="67"/>
      <c r="CJ445" s="67"/>
      <c r="CK445" s="6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  <c r="EH445" s="137"/>
      <c r="EI445" s="137"/>
      <c r="EJ445" s="137"/>
      <c r="EK445" s="137"/>
      <c r="EL445" s="137"/>
      <c r="EM445" s="137"/>
    </row>
    <row r="446" spans="59:143" ht="30" customHeight="1" x14ac:dyDescent="0.25">
      <c r="BG446" s="137"/>
      <c r="BH446" s="137"/>
      <c r="BI446" s="137"/>
      <c r="BJ446" s="137"/>
      <c r="BK446" s="137"/>
      <c r="BL446" s="85"/>
      <c r="BM446" s="85">
        <v>127</v>
      </c>
      <c r="BN446" s="277"/>
      <c r="BO446" s="277"/>
      <c r="BP446" s="277"/>
      <c r="BQ446" s="277"/>
      <c r="BR446" s="277"/>
      <c r="BS446" s="277"/>
      <c r="BT446" s="277"/>
      <c r="BU446" s="277"/>
      <c r="BV446" s="278"/>
      <c r="BW446" s="279"/>
      <c r="BX446" s="383"/>
      <c r="BY446" s="137"/>
      <c r="BZ446" s="137"/>
      <c r="CA446" s="137"/>
      <c r="CB446" s="361" t="str">
        <f t="shared" si="8"/>
        <v/>
      </c>
      <c r="CC446" s="361" t="str">
        <f t="shared" si="9"/>
        <v/>
      </c>
      <c r="CD446" s="137"/>
      <c r="CE446" s="137"/>
      <c r="CF446" s="137"/>
      <c r="CG446" s="67"/>
      <c r="CH446" s="67"/>
      <c r="CI446" s="67"/>
      <c r="CJ446" s="67"/>
      <c r="CK446" s="6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  <c r="DE446" s="137"/>
      <c r="DF446" s="137"/>
      <c r="DG446" s="137"/>
      <c r="DH446" s="137"/>
      <c r="DI446" s="137"/>
      <c r="DJ446" s="137"/>
      <c r="DK446" s="137"/>
      <c r="DL446" s="137"/>
      <c r="DM446" s="137"/>
      <c r="DN446" s="137"/>
      <c r="DO446" s="137"/>
      <c r="DP446" s="137"/>
      <c r="DQ446" s="137"/>
      <c r="DR446" s="137"/>
      <c r="DS446" s="137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137"/>
      <c r="ED446" s="137"/>
      <c r="EE446" s="137"/>
      <c r="EF446" s="137"/>
      <c r="EG446" s="137"/>
      <c r="EH446" s="137"/>
      <c r="EI446" s="137"/>
      <c r="EJ446" s="137"/>
      <c r="EK446" s="137"/>
      <c r="EL446" s="137"/>
      <c r="EM446" s="137"/>
    </row>
    <row r="447" spans="59:143" ht="30" customHeight="1" x14ac:dyDescent="0.25">
      <c r="BG447" s="137"/>
      <c r="BH447" s="137"/>
      <c r="BI447" s="137"/>
      <c r="BJ447" s="137"/>
      <c r="BK447" s="137"/>
      <c r="BL447" s="85"/>
      <c r="BM447" s="85">
        <v>128</v>
      </c>
      <c r="BN447" s="277"/>
      <c r="BO447" s="277"/>
      <c r="BP447" s="277"/>
      <c r="BQ447" s="277"/>
      <c r="BR447" s="277"/>
      <c r="BS447" s="277"/>
      <c r="BT447" s="277"/>
      <c r="BU447" s="277"/>
      <c r="BV447" s="278"/>
      <c r="BW447" s="279"/>
      <c r="BX447" s="383"/>
      <c r="BY447" s="137"/>
      <c r="BZ447" s="137"/>
      <c r="CA447" s="137"/>
      <c r="CB447" s="361" t="str">
        <f t="shared" si="8"/>
        <v/>
      </c>
      <c r="CC447" s="361" t="str">
        <f t="shared" si="9"/>
        <v/>
      </c>
      <c r="CD447" s="137"/>
      <c r="CE447" s="137"/>
      <c r="CF447" s="137"/>
      <c r="CG447" s="67"/>
      <c r="CH447" s="67"/>
      <c r="CI447" s="67"/>
      <c r="CJ447" s="67"/>
      <c r="CK447" s="6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  <c r="EH447" s="137"/>
      <c r="EI447" s="137"/>
      <c r="EJ447" s="137"/>
      <c r="EK447" s="137"/>
      <c r="EL447" s="137"/>
      <c r="EM447" s="137"/>
    </row>
    <row r="448" spans="59:143" ht="30" customHeight="1" x14ac:dyDescent="0.25">
      <c r="BG448" s="137"/>
      <c r="BH448" s="137"/>
      <c r="BI448" s="137"/>
      <c r="BJ448" s="137"/>
      <c r="BK448" s="137"/>
      <c r="BL448" s="85"/>
      <c r="BM448" s="85">
        <v>129</v>
      </c>
      <c r="BN448" s="277"/>
      <c r="BO448" s="277"/>
      <c r="BP448" s="277"/>
      <c r="BQ448" s="277"/>
      <c r="BR448" s="277"/>
      <c r="BS448" s="277"/>
      <c r="BT448" s="277"/>
      <c r="BU448" s="277"/>
      <c r="BV448" s="278"/>
      <c r="BW448" s="279"/>
      <c r="BX448" s="383"/>
      <c r="BY448" s="137"/>
      <c r="BZ448" s="137"/>
      <c r="CA448" s="137"/>
      <c r="CB448" s="361" t="str">
        <f t="shared" si="8"/>
        <v/>
      </c>
      <c r="CC448" s="361" t="str">
        <f t="shared" si="9"/>
        <v/>
      </c>
      <c r="CD448" s="137"/>
      <c r="CE448" s="137"/>
      <c r="CF448" s="137"/>
      <c r="CG448" s="67"/>
      <c r="CH448" s="67"/>
      <c r="CI448" s="67"/>
      <c r="CJ448" s="67"/>
      <c r="CK448" s="67"/>
      <c r="CL448" s="137"/>
      <c r="CM448" s="137"/>
      <c r="CN448" s="137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37"/>
      <c r="CY448" s="137"/>
      <c r="CZ448" s="137"/>
      <c r="DA448" s="137"/>
      <c r="DB448" s="137"/>
      <c r="DC448" s="137"/>
      <c r="DD448" s="137"/>
      <c r="DE448" s="137"/>
      <c r="DF448" s="137"/>
      <c r="DG448" s="137"/>
      <c r="DH448" s="137"/>
      <c r="DI448" s="137"/>
      <c r="DJ448" s="137"/>
      <c r="DK448" s="137"/>
      <c r="DL448" s="137"/>
      <c r="DM448" s="137"/>
      <c r="DN448" s="137"/>
      <c r="DO448" s="137"/>
      <c r="DP448" s="137"/>
      <c r="DQ448" s="137"/>
      <c r="DR448" s="137"/>
      <c r="DS448" s="137"/>
      <c r="DT448" s="137"/>
      <c r="DU448" s="137"/>
      <c r="DV448" s="137"/>
      <c r="DW448" s="137"/>
      <c r="DX448" s="137"/>
      <c r="DY448" s="137"/>
      <c r="DZ448" s="137"/>
      <c r="EA448" s="137"/>
      <c r="EB448" s="137"/>
      <c r="EC448" s="137"/>
      <c r="ED448" s="137"/>
      <c r="EE448" s="137"/>
      <c r="EF448" s="137"/>
      <c r="EG448" s="137"/>
      <c r="EH448" s="137"/>
      <c r="EI448" s="137"/>
      <c r="EJ448" s="137"/>
      <c r="EK448" s="137"/>
      <c r="EL448" s="137"/>
      <c r="EM448" s="137"/>
    </row>
    <row r="449" spans="59:143" ht="30" customHeight="1" x14ac:dyDescent="0.25">
      <c r="BG449" s="137"/>
      <c r="BH449" s="137"/>
      <c r="BI449" s="137"/>
      <c r="BJ449" s="137"/>
      <c r="BK449" s="137"/>
      <c r="BL449" s="85"/>
      <c r="BM449" s="85">
        <v>130</v>
      </c>
      <c r="BN449" s="277"/>
      <c r="BO449" s="277"/>
      <c r="BP449" s="277"/>
      <c r="BQ449" s="277"/>
      <c r="BR449" s="277"/>
      <c r="BS449" s="277"/>
      <c r="BT449" s="277"/>
      <c r="BU449" s="277"/>
      <c r="BV449" s="278"/>
      <c r="BW449" s="279"/>
      <c r="BX449" s="383"/>
      <c r="BY449" s="137"/>
      <c r="BZ449" s="137"/>
      <c r="CA449" s="137"/>
      <c r="CB449" s="361" t="str">
        <f t="shared" si="8"/>
        <v/>
      </c>
      <c r="CC449" s="361" t="str">
        <f t="shared" si="9"/>
        <v/>
      </c>
      <c r="CD449" s="137"/>
      <c r="CE449" s="137"/>
      <c r="CF449" s="137"/>
      <c r="CG449" s="67"/>
      <c r="CH449" s="67"/>
      <c r="CI449" s="67"/>
      <c r="CJ449" s="67"/>
      <c r="CK449" s="67"/>
      <c r="CL449" s="137"/>
      <c r="CM449" s="137"/>
      <c r="CN449" s="137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37"/>
      <c r="CY449" s="137"/>
      <c r="CZ449" s="137"/>
      <c r="DA449" s="137"/>
      <c r="DB449" s="137"/>
      <c r="DC449" s="137"/>
      <c r="DD449" s="137"/>
      <c r="DE449" s="137"/>
      <c r="DF449" s="137"/>
      <c r="DG449" s="137"/>
      <c r="DH449" s="137"/>
      <c r="DI449" s="137"/>
      <c r="DJ449" s="137"/>
      <c r="DK449" s="137"/>
      <c r="DL449" s="137"/>
      <c r="DM449" s="137"/>
      <c r="DN449" s="137"/>
      <c r="DO449" s="137"/>
      <c r="DP449" s="137"/>
      <c r="DQ449" s="137"/>
      <c r="DR449" s="137"/>
      <c r="DS449" s="137"/>
      <c r="DT449" s="137"/>
      <c r="DU449" s="137"/>
      <c r="DV449" s="137"/>
      <c r="DW449" s="137"/>
      <c r="DX449" s="137"/>
      <c r="DY449" s="137"/>
      <c r="DZ449" s="137"/>
      <c r="EA449" s="137"/>
      <c r="EB449" s="137"/>
      <c r="EC449" s="137"/>
      <c r="ED449" s="137"/>
      <c r="EE449" s="137"/>
      <c r="EF449" s="137"/>
      <c r="EG449" s="137"/>
      <c r="EH449" s="137"/>
      <c r="EI449" s="137"/>
      <c r="EJ449" s="137"/>
      <c r="EK449" s="137"/>
      <c r="EL449" s="137"/>
      <c r="EM449" s="137"/>
    </row>
    <row r="450" spans="59:143" ht="30" customHeight="1" x14ac:dyDescent="0.25">
      <c r="BG450" s="137"/>
      <c r="BH450" s="137"/>
      <c r="BI450" s="137"/>
      <c r="BJ450" s="137"/>
      <c r="BK450" s="137"/>
      <c r="BL450" s="85"/>
      <c r="BM450" s="85">
        <v>131</v>
      </c>
      <c r="BN450" s="277"/>
      <c r="BO450" s="277"/>
      <c r="BP450" s="277"/>
      <c r="BQ450" s="277"/>
      <c r="BR450" s="277"/>
      <c r="BS450" s="277"/>
      <c r="BT450" s="277"/>
      <c r="BU450" s="277"/>
      <c r="BV450" s="278"/>
      <c r="BW450" s="279"/>
      <c r="BX450" s="383"/>
      <c r="BY450" s="137"/>
      <c r="BZ450" s="137"/>
      <c r="CA450" s="137"/>
      <c r="CB450" s="361" t="str">
        <f t="shared" ref="CB450:CB485" si="10">IF(BW450="","",BW450)</f>
        <v/>
      </c>
      <c r="CC450" s="361" t="str">
        <f t="shared" ref="CC450:CC485" si="11">IF(BV450="","",BV450)</f>
        <v/>
      </c>
      <c r="CD450" s="137"/>
      <c r="CE450" s="137"/>
      <c r="CF450" s="137"/>
      <c r="CG450" s="67"/>
      <c r="CH450" s="67"/>
      <c r="CI450" s="67"/>
      <c r="CJ450" s="67"/>
      <c r="CK450" s="6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  <c r="DE450" s="137"/>
      <c r="DF450" s="137"/>
      <c r="DG450" s="137"/>
      <c r="DH450" s="137"/>
      <c r="DI450" s="137"/>
      <c r="DJ450" s="137"/>
      <c r="DK450" s="137"/>
      <c r="DL450" s="137"/>
      <c r="DM450" s="137"/>
      <c r="DN450" s="137"/>
      <c r="DO450" s="137"/>
      <c r="DP450" s="137"/>
      <c r="DQ450" s="137"/>
      <c r="DR450" s="137"/>
      <c r="DS450" s="137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137"/>
      <c r="ED450" s="137"/>
      <c r="EE450" s="137"/>
      <c r="EF450" s="137"/>
      <c r="EG450" s="137"/>
      <c r="EH450" s="137"/>
      <c r="EI450" s="137"/>
      <c r="EJ450" s="137"/>
      <c r="EK450" s="137"/>
      <c r="EL450" s="137"/>
      <c r="EM450" s="137"/>
    </row>
    <row r="451" spans="59:143" ht="30" customHeight="1" x14ac:dyDescent="0.25">
      <c r="BG451" s="137"/>
      <c r="BH451" s="137"/>
      <c r="BI451" s="137"/>
      <c r="BJ451" s="137"/>
      <c r="BK451" s="137"/>
      <c r="BL451" s="85"/>
      <c r="BM451" s="85">
        <v>132</v>
      </c>
      <c r="BN451" s="277"/>
      <c r="BO451" s="277"/>
      <c r="BP451" s="277"/>
      <c r="BQ451" s="277"/>
      <c r="BR451" s="277"/>
      <c r="BS451" s="277"/>
      <c r="BT451" s="277"/>
      <c r="BU451" s="277"/>
      <c r="BV451" s="278"/>
      <c r="BW451" s="279"/>
      <c r="BX451" s="383"/>
      <c r="BY451" s="137"/>
      <c r="BZ451" s="137"/>
      <c r="CA451" s="137"/>
      <c r="CB451" s="361" t="str">
        <f t="shared" si="10"/>
        <v/>
      </c>
      <c r="CC451" s="361" t="str">
        <f t="shared" si="11"/>
        <v/>
      </c>
      <c r="CD451" s="137"/>
      <c r="CE451" s="137"/>
      <c r="CF451" s="137"/>
      <c r="CG451" s="67"/>
      <c r="CH451" s="67"/>
      <c r="CI451" s="67"/>
      <c r="CJ451" s="67"/>
      <c r="CK451" s="6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  <c r="EH451" s="137"/>
      <c r="EI451" s="137"/>
      <c r="EJ451" s="137"/>
      <c r="EK451" s="137"/>
      <c r="EL451" s="137"/>
      <c r="EM451" s="137"/>
    </row>
    <row r="452" spans="59:143" ht="30" customHeight="1" x14ac:dyDescent="0.25">
      <c r="BG452" s="137"/>
      <c r="BH452" s="137"/>
      <c r="BI452" s="137"/>
      <c r="BJ452" s="137"/>
      <c r="BK452" s="137"/>
      <c r="BL452" s="85"/>
      <c r="BM452" s="85">
        <v>133</v>
      </c>
      <c r="BN452" s="277"/>
      <c r="BO452" s="277"/>
      <c r="BP452" s="277"/>
      <c r="BQ452" s="277"/>
      <c r="BR452" s="277"/>
      <c r="BS452" s="277"/>
      <c r="BT452" s="277"/>
      <c r="BU452" s="277"/>
      <c r="BV452" s="278"/>
      <c r="BW452" s="279"/>
      <c r="BX452" s="383"/>
      <c r="BY452" s="137"/>
      <c r="BZ452" s="137"/>
      <c r="CA452" s="137"/>
      <c r="CB452" s="361" t="str">
        <f t="shared" si="10"/>
        <v/>
      </c>
      <c r="CC452" s="361" t="str">
        <f t="shared" si="11"/>
        <v/>
      </c>
      <c r="CD452" s="137"/>
      <c r="CE452" s="137"/>
      <c r="CF452" s="137"/>
      <c r="CG452" s="67"/>
      <c r="CH452" s="67"/>
      <c r="CI452" s="67"/>
      <c r="CJ452" s="67"/>
      <c r="CK452" s="6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  <c r="EH452" s="137"/>
      <c r="EI452" s="137"/>
      <c r="EJ452" s="137"/>
      <c r="EK452" s="137"/>
      <c r="EL452" s="137"/>
      <c r="EM452" s="137"/>
    </row>
    <row r="453" spans="59:143" ht="30" customHeight="1" x14ac:dyDescent="0.25">
      <c r="BG453" s="137"/>
      <c r="BH453" s="137"/>
      <c r="BI453" s="137"/>
      <c r="BJ453" s="137"/>
      <c r="BK453" s="137"/>
      <c r="BL453" s="85"/>
      <c r="BM453" s="85">
        <v>134</v>
      </c>
      <c r="BN453" s="277"/>
      <c r="BO453" s="277"/>
      <c r="BP453" s="277"/>
      <c r="BQ453" s="277"/>
      <c r="BR453" s="277"/>
      <c r="BS453" s="277"/>
      <c r="BT453" s="277"/>
      <c r="BU453" s="277"/>
      <c r="BV453" s="278"/>
      <c r="BW453" s="279"/>
      <c r="BX453" s="383"/>
      <c r="BY453" s="137"/>
      <c r="BZ453" s="137"/>
      <c r="CA453" s="137"/>
      <c r="CB453" s="361" t="str">
        <f t="shared" si="10"/>
        <v/>
      </c>
      <c r="CC453" s="361" t="str">
        <f t="shared" si="11"/>
        <v/>
      </c>
      <c r="CD453" s="137"/>
      <c r="CE453" s="137"/>
      <c r="CF453" s="137"/>
      <c r="CG453" s="67"/>
      <c r="CH453" s="67"/>
      <c r="CI453" s="67"/>
      <c r="CJ453" s="67"/>
      <c r="CK453" s="6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  <c r="EH453" s="137"/>
      <c r="EI453" s="137"/>
      <c r="EJ453" s="137"/>
      <c r="EK453" s="137"/>
      <c r="EL453" s="137"/>
      <c r="EM453" s="137"/>
    </row>
    <row r="454" spans="59:143" ht="30" customHeight="1" x14ac:dyDescent="0.25">
      <c r="BG454" s="137"/>
      <c r="BH454" s="137"/>
      <c r="BI454" s="137"/>
      <c r="BJ454" s="137"/>
      <c r="BK454" s="137"/>
      <c r="BL454" s="85"/>
      <c r="BM454" s="85">
        <v>135</v>
      </c>
      <c r="BN454" s="277"/>
      <c r="BO454" s="277"/>
      <c r="BP454" s="277"/>
      <c r="BQ454" s="277"/>
      <c r="BR454" s="277"/>
      <c r="BS454" s="277"/>
      <c r="BT454" s="277"/>
      <c r="BU454" s="277"/>
      <c r="BV454" s="278"/>
      <c r="BW454" s="279"/>
      <c r="BX454" s="383"/>
      <c r="BY454" s="137"/>
      <c r="BZ454" s="137"/>
      <c r="CA454" s="137"/>
      <c r="CB454" s="361" t="str">
        <f t="shared" si="10"/>
        <v/>
      </c>
      <c r="CC454" s="361" t="str">
        <f t="shared" si="11"/>
        <v/>
      </c>
      <c r="CD454" s="137"/>
      <c r="CE454" s="137"/>
      <c r="CF454" s="137"/>
      <c r="CG454" s="67"/>
      <c r="CH454" s="67"/>
      <c r="CI454" s="67"/>
      <c r="CJ454" s="67"/>
      <c r="CK454" s="6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</row>
    <row r="455" spans="59:143" ht="30" customHeight="1" x14ac:dyDescent="0.25">
      <c r="BG455" s="137"/>
      <c r="BH455" s="137"/>
      <c r="BI455" s="137"/>
      <c r="BJ455" s="137"/>
      <c r="BK455" s="137"/>
      <c r="BL455" s="85"/>
      <c r="BM455" s="85">
        <v>136</v>
      </c>
      <c r="BN455" s="277"/>
      <c r="BO455" s="277"/>
      <c r="BP455" s="277"/>
      <c r="BQ455" s="277"/>
      <c r="BR455" s="277"/>
      <c r="BS455" s="277"/>
      <c r="BT455" s="277"/>
      <c r="BU455" s="277"/>
      <c r="BV455" s="278"/>
      <c r="BW455" s="279"/>
      <c r="BX455" s="383"/>
      <c r="BY455" s="137"/>
      <c r="BZ455" s="137"/>
      <c r="CA455" s="137"/>
      <c r="CB455" s="361" t="str">
        <f t="shared" si="10"/>
        <v/>
      </c>
      <c r="CC455" s="361" t="str">
        <f t="shared" si="11"/>
        <v/>
      </c>
      <c r="CD455" s="137"/>
      <c r="CE455" s="137"/>
      <c r="CF455" s="137"/>
      <c r="CG455" s="67"/>
      <c r="CH455" s="67"/>
      <c r="CI455" s="67"/>
      <c r="CJ455" s="67"/>
      <c r="CK455" s="6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</row>
    <row r="456" spans="59:143" ht="30" customHeight="1" x14ac:dyDescent="0.25">
      <c r="BG456" s="137"/>
      <c r="BH456" s="137"/>
      <c r="BI456" s="137"/>
      <c r="BJ456" s="137"/>
      <c r="BK456" s="137"/>
      <c r="BL456" s="85"/>
      <c r="BM456" s="85">
        <v>137</v>
      </c>
      <c r="BN456" s="277"/>
      <c r="BO456" s="277"/>
      <c r="BP456" s="277"/>
      <c r="BQ456" s="277"/>
      <c r="BR456" s="277"/>
      <c r="BS456" s="277"/>
      <c r="BT456" s="277"/>
      <c r="BU456" s="277"/>
      <c r="BV456" s="278"/>
      <c r="BW456" s="279"/>
      <c r="BX456" s="383"/>
      <c r="BY456" s="137"/>
      <c r="BZ456" s="137"/>
      <c r="CA456" s="137"/>
      <c r="CB456" s="361" t="str">
        <f t="shared" si="10"/>
        <v/>
      </c>
      <c r="CC456" s="361" t="str">
        <f t="shared" si="11"/>
        <v/>
      </c>
      <c r="CD456" s="137"/>
      <c r="CE456" s="137"/>
      <c r="CF456" s="137"/>
      <c r="CG456" s="67"/>
      <c r="CH456" s="67"/>
      <c r="CI456" s="67"/>
      <c r="CJ456" s="67"/>
      <c r="CK456" s="6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  <c r="EH456" s="137"/>
      <c r="EI456" s="137"/>
      <c r="EJ456" s="137"/>
      <c r="EK456" s="137"/>
      <c r="EL456" s="137"/>
      <c r="EM456" s="137"/>
    </row>
    <row r="457" spans="59:143" ht="30" customHeight="1" x14ac:dyDescent="0.25">
      <c r="BG457" s="137"/>
      <c r="BH457" s="137"/>
      <c r="BI457" s="137"/>
      <c r="BJ457" s="137"/>
      <c r="BK457" s="137"/>
      <c r="BL457" s="85"/>
      <c r="BM457" s="85">
        <v>138</v>
      </c>
      <c r="BN457" s="277"/>
      <c r="BO457" s="277"/>
      <c r="BP457" s="277"/>
      <c r="BQ457" s="277"/>
      <c r="BR457" s="277"/>
      <c r="BS457" s="277"/>
      <c r="BT457" s="277"/>
      <c r="BU457" s="277"/>
      <c r="BV457" s="278"/>
      <c r="BW457" s="279"/>
      <c r="BX457" s="383"/>
      <c r="BY457" s="137"/>
      <c r="BZ457" s="137"/>
      <c r="CA457" s="137"/>
      <c r="CB457" s="361" t="str">
        <f t="shared" si="10"/>
        <v/>
      </c>
      <c r="CC457" s="361" t="str">
        <f t="shared" si="11"/>
        <v/>
      </c>
      <c r="CD457" s="137"/>
      <c r="CE457" s="137"/>
      <c r="CF457" s="137"/>
      <c r="CG457" s="67"/>
      <c r="CH457" s="67"/>
      <c r="CI457" s="67"/>
      <c r="CJ457" s="67"/>
      <c r="CK457" s="6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  <c r="EH457" s="137"/>
      <c r="EI457" s="137"/>
      <c r="EJ457" s="137"/>
      <c r="EK457" s="137"/>
      <c r="EL457" s="137"/>
      <c r="EM457" s="137"/>
    </row>
    <row r="458" spans="59:143" ht="30" customHeight="1" x14ac:dyDescent="0.25">
      <c r="BG458" s="137"/>
      <c r="BH458" s="137"/>
      <c r="BI458" s="137"/>
      <c r="BJ458" s="137"/>
      <c r="BK458" s="137"/>
      <c r="BL458" s="85"/>
      <c r="BM458" s="85">
        <v>139</v>
      </c>
      <c r="BN458" s="277"/>
      <c r="BO458" s="277"/>
      <c r="BP458" s="277"/>
      <c r="BQ458" s="277"/>
      <c r="BR458" s="277"/>
      <c r="BS458" s="277"/>
      <c r="BT458" s="277"/>
      <c r="BU458" s="277"/>
      <c r="BV458" s="278"/>
      <c r="BW458" s="279"/>
      <c r="BX458" s="383"/>
      <c r="BY458" s="137"/>
      <c r="BZ458" s="137"/>
      <c r="CA458" s="137"/>
      <c r="CB458" s="361" t="str">
        <f t="shared" si="10"/>
        <v/>
      </c>
      <c r="CC458" s="361" t="str">
        <f t="shared" si="11"/>
        <v/>
      </c>
      <c r="CD458" s="137"/>
      <c r="CE458" s="137"/>
      <c r="CF458" s="137"/>
      <c r="CG458" s="67"/>
      <c r="CH458" s="67"/>
      <c r="CI458" s="67"/>
      <c r="CJ458" s="67"/>
      <c r="CK458" s="6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  <c r="DE458" s="137"/>
      <c r="DF458" s="137"/>
      <c r="DG458" s="137"/>
      <c r="DH458" s="137"/>
      <c r="DI458" s="137"/>
      <c r="DJ458" s="137"/>
      <c r="DK458" s="137"/>
      <c r="DL458" s="137"/>
      <c r="DM458" s="137"/>
      <c r="DN458" s="137"/>
      <c r="DO458" s="137"/>
      <c r="DP458" s="137"/>
      <c r="DQ458" s="137"/>
      <c r="DR458" s="137"/>
      <c r="DS458" s="137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137"/>
      <c r="ED458" s="137"/>
      <c r="EE458" s="137"/>
      <c r="EF458" s="137"/>
      <c r="EG458" s="137"/>
      <c r="EH458" s="137"/>
      <c r="EI458" s="137"/>
      <c r="EJ458" s="137"/>
      <c r="EK458" s="137"/>
      <c r="EL458" s="137"/>
      <c r="EM458" s="137"/>
    </row>
    <row r="459" spans="59:143" ht="30" customHeight="1" x14ac:dyDescent="0.25">
      <c r="BG459" s="137"/>
      <c r="BH459" s="137"/>
      <c r="BI459" s="137"/>
      <c r="BJ459" s="137"/>
      <c r="BK459" s="137"/>
      <c r="BL459" s="85"/>
      <c r="BM459" s="85">
        <v>140</v>
      </c>
      <c r="BN459" s="277"/>
      <c r="BO459" s="277"/>
      <c r="BP459" s="277"/>
      <c r="BQ459" s="277"/>
      <c r="BR459" s="277"/>
      <c r="BS459" s="277"/>
      <c r="BT459" s="277"/>
      <c r="BU459" s="277"/>
      <c r="BV459" s="278"/>
      <c r="BW459" s="279"/>
      <c r="BX459" s="383"/>
      <c r="BY459" s="137"/>
      <c r="BZ459" s="137"/>
      <c r="CA459" s="137"/>
      <c r="CB459" s="361" t="str">
        <f t="shared" si="10"/>
        <v/>
      </c>
      <c r="CC459" s="361" t="str">
        <f t="shared" si="11"/>
        <v/>
      </c>
      <c r="CD459" s="137"/>
      <c r="CE459" s="137"/>
      <c r="CF459" s="137"/>
      <c r="CG459" s="67"/>
      <c r="CH459" s="67"/>
      <c r="CI459" s="67"/>
      <c r="CJ459" s="67"/>
      <c r="CK459" s="6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  <c r="EH459" s="137"/>
      <c r="EI459" s="137"/>
      <c r="EJ459" s="137"/>
      <c r="EK459" s="137"/>
      <c r="EL459" s="137"/>
      <c r="EM459" s="137"/>
    </row>
    <row r="460" spans="59:143" ht="30" customHeight="1" x14ac:dyDescent="0.25">
      <c r="BG460" s="137"/>
      <c r="BH460" s="137"/>
      <c r="BI460" s="137"/>
      <c r="BJ460" s="137"/>
      <c r="BK460" s="137"/>
      <c r="BL460" s="85"/>
      <c r="BM460" s="85">
        <v>141</v>
      </c>
      <c r="BN460" s="277"/>
      <c r="BO460" s="277"/>
      <c r="BP460" s="277"/>
      <c r="BQ460" s="277"/>
      <c r="BR460" s="277"/>
      <c r="BS460" s="277"/>
      <c r="BT460" s="277"/>
      <c r="BU460" s="277"/>
      <c r="BV460" s="278"/>
      <c r="BW460" s="279"/>
      <c r="BX460" s="383"/>
      <c r="BY460" s="137"/>
      <c r="BZ460" s="137"/>
      <c r="CA460" s="137"/>
      <c r="CB460" s="361" t="str">
        <f t="shared" si="10"/>
        <v/>
      </c>
      <c r="CC460" s="361" t="str">
        <f t="shared" si="11"/>
        <v/>
      </c>
      <c r="CD460" s="137"/>
      <c r="CE460" s="137"/>
      <c r="CF460" s="137"/>
      <c r="CG460" s="67"/>
      <c r="CH460" s="67"/>
      <c r="CI460" s="67"/>
      <c r="CJ460" s="67"/>
      <c r="CK460" s="67"/>
      <c r="CL460" s="137"/>
      <c r="CM460" s="137"/>
      <c r="CN460" s="137"/>
      <c r="CO460" s="137"/>
      <c r="CP460" s="137"/>
      <c r="CQ460" s="137"/>
      <c r="CR460" s="137"/>
      <c r="CS460" s="137"/>
      <c r="CT460" s="137"/>
      <c r="CU460" s="137"/>
      <c r="CV460" s="137"/>
      <c r="CW460" s="137"/>
      <c r="CX460" s="137"/>
      <c r="CY460" s="137"/>
      <c r="CZ460" s="137"/>
      <c r="DA460" s="137"/>
      <c r="DB460" s="137"/>
      <c r="DC460" s="137"/>
      <c r="DD460" s="137"/>
      <c r="DE460" s="137"/>
      <c r="DF460" s="137"/>
      <c r="DG460" s="137"/>
      <c r="DH460" s="137"/>
      <c r="DI460" s="137"/>
      <c r="DJ460" s="137"/>
      <c r="DK460" s="137"/>
      <c r="DL460" s="137"/>
      <c r="DM460" s="137"/>
      <c r="DN460" s="137"/>
      <c r="DO460" s="137"/>
      <c r="DP460" s="137"/>
      <c r="DQ460" s="137"/>
      <c r="DR460" s="137"/>
      <c r="DS460" s="137"/>
      <c r="DT460" s="137"/>
      <c r="DU460" s="137"/>
      <c r="DV460" s="137"/>
      <c r="DW460" s="137"/>
      <c r="DX460" s="137"/>
      <c r="DY460" s="137"/>
      <c r="DZ460" s="137"/>
      <c r="EA460" s="137"/>
      <c r="EB460" s="137"/>
      <c r="EC460" s="137"/>
      <c r="ED460" s="137"/>
      <c r="EE460" s="137"/>
      <c r="EF460" s="137"/>
      <c r="EG460" s="137"/>
      <c r="EH460" s="137"/>
      <c r="EI460" s="137"/>
      <c r="EJ460" s="137"/>
      <c r="EK460" s="137"/>
      <c r="EL460" s="137"/>
      <c r="EM460" s="137"/>
    </row>
    <row r="461" spans="59:143" ht="30" customHeight="1" x14ac:dyDescent="0.25">
      <c r="BG461" s="137"/>
      <c r="BH461" s="137"/>
      <c r="BI461" s="137"/>
      <c r="BJ461" s="137"/>
      <c r="BK461" s="137"/>
      <c r="BL461" s="85"/>
      <c r="BM461" s="85">
        <v>142</v>
      </c>
      <c r="BN461" s="277"/>
      <c r="BO461" s="277"/>
      <c r="BP461" s="277"/>
      <c r="BQ461" s="277"/>
      <c r="BR461" s="277"/>
      <c r="BS461" s="277"/>
      <c r="BT461" s="277"/>
      <c r="BU461" s="277"/>
      <c r="BV461" s="278"/>
      <c r="BW461" s="279"/>
      <c r="BX461" s="383"/>
      <c r="BY461" s="137"/>
      <c r="BZ461" s="137"/>
      <c r="CA461" s="137"/>
      <c r="CB461" s="361" t="str">
        <f t="shared" si="10"/>
        <v/>
      </c>
      <c r="CC461" s="361" t="str">
        <f t="shared" si="11"/>
        <v/>
      </c>
      <c r="CD461" s="137"/>
      <c r="CE461" s="137"/>
      <c r="CF461" s="137"/>
      <c r="CG461" s="67"/>
      <c r="CH461" s="67"/>
      <c r="CI461" s="67"/>
      <c r="CJ461" s="67"/>
      <c r="CK461" s="67"/>
      <c r="CL461" s="137"/>
      <c r="CM461" s="137"/>
      <c r="CN461" s="137"/>
      <c r="CO461" s="137"/>
      <c r="CP461" s="137"/>
      <c r="CQ461" s="137"/>
      <c r="CR461" s="137"/>
      <c r="CS461" s="137"/>
      <c r="CT461" s="137"/>
      <c r="CU461" s="137"/>
      <c r="CV461" s="137"/>
      <c r="CW461" s="137"/>
      <c r="CX461" s="137"/>
      <c r="CY461" s="137"/>
      <c r="CZ461" s="137"/>
      <c r="DA461" s="137"/>
      <c r="DB461" s="137"/>
      <c r="DC461" s="137"/>
      <c r="DD461" s="137"/>
      <c r="DE461" s="137"/>
      <c r="DF461" s="137"/>
      <c r="DG461" s="137"/>
      <c r="DH461" s="137"/>
      <c r="DI461" s="137"/>
      <c r="DJ461" s="137"/>
      <c r="DK461" s="137"/>
      <c r="DL461" s="137"/>
      <c r="DM461" s="137"/>
      <c r="DN461" s="137"/>
      <c r="DO461" s="137"/>
      <c r="DP461" s="137"/>
      <c r="DQ461" s="137"/>
      <c r="DR461" s="137"/>
      <c r="DS461" s="137"/>
      <c r="DT461" s="137"/>
      <c r="DU461" s="137"/>
      <c r="DV461" s="137"/>
      <c r="DW461" s="137"/>
      <c r="DX461" s="137"/>
      <c r="DY461" s="137"/>
      <c r="DZ461" s="137"/>
      <c r="EA461" s="137"/>
      <c r="EB461" s="137"/>
      <c r="EC461" s="137"/>
      <c r="ED461" s="137"/>
      <c r="EE461" s="137"/>
      <c r="EF461" s="137"/>
      <c r="EG461" s="137"/>
      <c r="EH461" s="137"/>
      <c r="EI461" s="137"/>
      <c r="EJ461" s="137"/>
      <c r="EK461" s="137"/>
      <c r="EL461" s="137"/>
      <c r="EM461" s="137"/>
    </row>
    <row r="462" spans="59:143" ht="30" customHeight="1" x14ac:dyDescent="0.25">
      <c r="BG462" s="137"/>
      <c r="BH462" s="137"/>
      <c r="BI462" s="137"/>
      <c r="BJ462" s="137"/>
      <c r="BK462" s="137"/>
      <c r="BL462" s="85"/>
      <c r="BM462" s="85">
        <v>143</v>
      </c>
      <c r="BN462" s="277"/>
      <c r="BO462" s="277"/>
      <c r="BP462" s="277"/>
      <c r="BQ462" s="277"/>
      <c r="BR462" s="277"/>
      <c r="BS462" s="277"/>
      <c r="BT462" s="277"/>
      <c r="BU462" s="277"/>
      <c r="BV462" s="278"/>
      <c r="BW462" s="279"/>
      <c r="BX462" s="383"/>
      <c r="BY462" s="137"/>
      <c r="BZ462" s="137"/>
      <c r="CA462" s="137"/>
      <c r="CB462" s="361" t="str">
        <f t="shared" si="10"/>
        <v/>
      </c>
      <c r="CC462" s="361" t="str">
        <f t="shared" si="11"/>
        <v/>
      </c>
      <c r="CD462" s="137"/>
      <c r="CE462" s="137"/>
      <c r="CF462" s="137"/>
      <c r="CG462" s="67"/>
      <c r="CH462" s="67"/>
      <c r="CI462" s="67"/>
      <c r="CJ462" s="67"/>
      <c r="CK462" s="6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  <c r="DE462" s="137"/>
      <c r="DF462" s="137"/>
      <c r="DG462" s="137"/>
      <c r="DH462" s="137"/>
      <c r="DI462" s="137"/>
      <c r="DJ462" s="137"/>
      <c r="DK462" s="137"/>
      <c r="DL462" s="137"/>
      <c r="DM462" s="137"/>
      <c r="DN462" s="137"/>
      <c r="DO462" s="137"/>
      <c r="DP462" s="137"/>
      <c r="DQ462" s="137"/>
      <c r="DR462" s="137"/>
      <c r="DS462" s="137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137"/>
      <c r="ED462" s="137"/>
      <c r="EE462" s="137"/>
      <c r="EF462" s="137"/>
      <c r="EG462" s="137"/>
      <c r="EH462" s="137"/>
      <c r="EI462" s="137"/>
      <c r="EJ462" s="137"/>
      <c r="EK462" s="137"/>
      <c r="EL462" s="137"/>
      <c r="EM462" s="137"/>
    </row>
    <row r="463" spans="59:143" ht="30" customHeight="1" x14ac:dyDescent="0.25">
      <c r="BG463" s="137"/>
      <c r="BH463" s="137"/>
      <c r="BI463" s="137"/>
      <c r="BJ463" s="137"/>
      <c r="BK463" s="137"/>
      <c r="BL463" s="85"/>
      <c r="BM463" s="85">
        <v>144</v>
      </c>
      <c r="BN463" s="277"/>
      <c r="BO463" s="277"/>
      <c r="BP463" s="277"/>
      <c r="BQ463" s="277"/>
      <c r="BR463" s="277"/>
      <c r="BS463" s="277"/>
      <c r="BT463" s="277"/>
      <c r="BU463" s="277"/>
      <c r="BV463" s="278"/>
      <c r="BW463" s="279"/>
      <c r="BX463" s="383"/>
      <c r="BY463" s="137"/>
      <c r="BZ463" s="137"/>
      <c r="CA463" s="137"/>
      <c r="CB463" s="361" t="str">
        <f t="shared" si="10"/>
        <v/>
      </c>
      <c r="CC463" s="361" t="str">
        <f t="shared" si="11"/>
        <v/>
      </c>
      <c r="CD463" s="137"/>
      <c r="CE463" s="137"/>
      <c r="CF463" s="137"/>
      <c r="CG463" s="67"/>
      <c r="CH463" s="67"/>
      <c r="CI463" s="67"/>
      <c r="CJ463" s="67"/>
      <c r="CK463" s="6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  <c r="EH463" s="137"/>
      <c r="EI463" s="137"/>
      <c r="EJ463" s="137"/>
      <c r="EK463" s="137"/>
      <c r="EL463" s="137"/>
      <c r="EM463" s="137"/>
    </row>
    <row r="464" spans="59:143" ht="30" customHeight="1" x14ac:dyDescent="0.25">
      <c r="BG464" s="137"/>
      <c r="BH464" s="137"/>
      <c r="BI464" s="137"/>
      <c r="BJ464" s="137"/>
      <c r="BK464" s="137"/>
      <c r="BL464" s="85"/>
      <c r="BM464" s="85">
        <v>145</v>
      </c>
      <c r="BN464" s="277"/>
      <c r="BO464" s="277"/>
      <c r="BP464" s="277"/>
      <c r="BQ464" s="277"/>
      <c r="BR464" s="277"/>
      <c r="BS464" s="277"/>
      <c r="BT464" s="277"/>
      <c r="BU464" s="277"/>
      <c r="BV464" s="278"/>
      <c r="BW464" s="279"/>
      <c r="BX464" s="383"/>
      <c r="BY464" s="137"/>
      <c r="BZ464" s="137"/>
      <c r="CA464" s="137"/>
      <c r="CB464" s="361" t="str">
        <f t="shared" si="10"/>
        <v/>
      </c>
      <c r="CC464" s="361" t="str">
        <f t="shared" si="11"/>
        <v/>
      </c>
      <c r="CD464" s="137"/>
      <c r="CE464" s="137"/>
      <c r="CF464" s="137"/>
      <c r="CG464" s="67"/>
      <c r="CH464" s="67"/>
      <c r="CI464" s="67"/>
      <c r="CJ464" s="67"/>
      <c r="CK464" s="6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  <c r="EH464" s="137"/>
      <c r="EI464" s="137"/>
      <c r="EJ464" s="137"/>
      <c r="EK464" s="137"/>
      <c r="EL464" s="137"/>
      <c r="EM464" s="137"/>
    </row>
    <row r="465" spans="59:143" ht="30" customHeight="1" x14ac:dyDescent="0.25">
      <c r="BG465" s="137"/>
      <c r="BH465" s="137"/>
      <c r="BI465" s="137"/>
      <c r="BJ465" s="137"/>
      <c r="BK465" s="137"/>
      <c r="BL465" s="85"/>
      <c r="BM465" s="85">
        <v>146</v>
      </c>
      <c r="BN465" s="277"/>
      <c r="BO465" s="277"/>
      <c r="BP465" s="277"/>
      <c r="BQ465" s="277"/>
      <c r="BR465" s="277"/>
      <c r="BS465" s="277"/>
      <c r="BT465" s="277"/>
      <c r="BU465" s="277"/>
      <c r="BV465" s="278"/>
      <c r="BW465" s="279"/>
      <c r="BX465" s="383"/>
      <c r="BY465" s="137"/>
      <c r="BZ465" s="137"/>
      <c r="CA465" s="137"/>
      <c r="CB465" s="361" t="str">
        <f t="shared" si="10"/>
        <v/>
      </c>
      <c r="CC465" s="361" t="str">
        <f t="shared" si="11"/>
        <v/>
      </c>
      <c r="CD465" s="137"/>
      <c r="CE465" s="137"/>
      <c r="CF465" s="137"/>
      <c r="CG465" s="67"/>
      <c r="CH465" s="67"/>
      <c r="CI465" s="67"/>
      <c r="CJ465" s="67"/>
      <c r="CK465" s="6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  <c r="DE465" s="137"/>
      <c r="DF465" s="137"/>
      <c r="DG465" s="137"/>
      <c r="DH465" s="137"/>
      <c r="DI465" s="137"/>
      <c r="DJ465" s="137"/>
      <c r="DK465" s="137"/>
      <c r="DL465" s="137"/>
      <c r="DM465" s="137"/>
      <c r="DN465" s="137"/>
      <c r="DO465" s="137"/>
      <c r="DP465" s="137"/>
      <c r="DQ465" s="137"/>
      <c r="DR465" s="137"/>
      <c r="DS465" s="137"/>
      <c r="DT465" s="137"/>
      <c r="DU465" s="137"/>
      <c r="DV465" s="137"/>
      <c r="DW465" s="137"/>
      <c r="DX465" s="137"/>
      <c r="DY465" s="137"/>
      <c r="DZ465" s="137"/>
      <c r="EA465" s="137"/>
      <c r="EB465" s="137"/>
      <c r="EC465" s="137"/>
      <c r="ED465" s="137"/>
      <c r="EE465" s="137"/>
      <c r="EF465" s="137"/>
      <c r="EG465" s="137"/>
      <c r="EH465" s="137"/>
      <c r="EI465" s="137"/>
      <c r="EJ465" s="137"/>
      <c r="EK465" s="137"/>
      <c r="EL465" s="137"/>
      <c r="EM465" s="137"/>
    </row>
    <row r="466" spans="59:143" ht="30" customHeight="1" x14ac:dyDescent="0.25">
      <c r="BG466" s="137"/>
      <c r="BH466" s="137"/>
      <c r="BI466" s="137"/>
      <c r="BJ466" s="137"/>
      <c r="BK466" s="137"/>
      <c r="BL466" s="85"/>
      <c r="BM466" s="85">
        <v>147</v>
      </c>
      <c r="BN466" s="277"/>
      <c r="BO466" s="277"/>
      <c r="BP466" s="277"/>
      <c r="BQ466" s="277"/>
      <c r="BR466" s="277"/>
      <c r="BS466" s="277"/>
      <c r="BT466" s="277"/>
      <c r="BU466" s="277"/>
      <c r="BV466" s="278"/>
      <c r="BW466" s="279"/>
      <c r="BX466" s="383"/>
      <c r="BY466" s="137"/>
      <c r="BZ466" s="137"/>
      <c r="CA466" s="137"/>
      <c r="CB466" s="361" t="str">
        <f t="shared" si="10"/>
        <v/>
      </c>
      <c r="CC466" s="361" t="str">
        <f t="shared" si="11"/>
        <v/>
      </c>
      <c r="CD466" s="137"/>
      <c r="CE466" s="137"/>
      <c r="CF466" s="137"/>
      <c r="CG466" s="67"/>
      <c r="CH466" s="67"/>
      <c r="CI466" s="67"/>
      <c r="CJ466" s="67"/>
      <c r="CK466" s="6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</row>
    <row r="467" spans="59:143" ht="30" customHeight="1" x14ac:dyDescent="0.25">
      <c r="BG467" s="137"/>
      <c r="BH467" s="137"/>
      <c r="BI467" s="137"/>
      <c r="BJ467" s="137"/>
      <c r="BK467" s="137"/>
      <c r="BL467" s="85"/>
      <c r="BM467" s="85">
        <v>148</v>
      </c>
      <c r="BN467" s="277"/>
      <c r="BO467" s="277"/>
      <c r="BP467" s="277"/>
      <c r="BQ467" s="277"/>
      <c r="BR467" s="277"/>
      <c r="BS467" s="277"/>
      <c r="BT467" s="277"/>
      <c r="BU467" s="277"/>
      <c r="BV467" s="278"/>
      <c r="BW467" s="279"/>
      <c r="BX467" s="383"/>
      <c r="BY467" s="137"/>
      <c r="BZ467" s="137"/>
      <c r="CA467" s="137"/>
      <c r="CB467" s="361" t="str">
        <f t="shared" si="10"/>
        <v/>
      </c>
      <c r="CC467" s="361" t="str">
        <f t="shared" si="11"/>
        <v/>
      </c>
      <c r="CD467" s="137"/>
      <c r="CE467" s="137"/>
      <c r="CF467" s="137"/>
      <c r="CG467" s="67"/>
      <c r="CH467" s="67"/>
      <c r="CI467" s="67"/>
      <c r="CJ467" s="67"/>
      <c r="CK467" s="6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</row>
    <row r="468" spans="59:143" ht="30" customHeight="1" x14ac:dyDescent="0.25">
      <c r="BG468" s="137"/>
      <c r="BH468" s="137"/>
      <c r="BI468" s="137"/>
      <c r="BJ468" s="137"/>
      <c r="BK468" s="137"/>
      <c r="BL468" s="85"/>
      <c r="BM468" s="85">
        <v>149</v>
      </c>
      <c r="BN468" s="277"/>
      <c r="BO468" s="277"/>
      <c r="BP468" s="277"/>
      <c r="BQ468" s="277"/>
      <c r="BR468" s="277"/>
      <c r="BS468" s="277"/>
      <c r="BT468" s="277"/>
      <c r="BU468" s="277"/>
      <c r="BV468" s="278"/>
      <c r="BW468" s="279"/>
      <c r="BX468" s="383"/>
      <c r="BY468" s="137"/>
      <c r="BZ468" s="137"/>
      <c r="CA468" s="137"/>
      <c r="CB468" s="361" t="str">
        <f t="shared" si="10"/>
        <v/>
      </c>
      <c r="CC468" s="361" t="str">
        <f t="shared" si="11"/>
        <v/>
      </c>
      <c r="CD468" s="137"/>
      <c r="CE468" s="137"/>
      <c r="CF468" s="137"/>
      <c r="CG468" s="67"/>
      <c r="CH468" s="67"/>
      <c r="CI468" s="67"/>
      <c r="CJ468" s="67"/>
      <c r="CK468" s="6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</row>
    <row r="469" spans="59:143" ht="30" customHeight="1" x14ac:dyDescent="0.25">
      <c r="BG469" s="137"/>
      <c r="BH469" s="137"/>
      <c r="BI469" s="137"/>
      <c r="BJ469" s="137"/>
      <c r="BK469" s="137"/>
      <c r="BL469" s="85"/>
      <c r="BM469" s="85">
        <v>150</v>
      </c>
      <c r="BN469" s="277"/>
      <c r="BO469" s="277"/>
      <c r="BP469" s="277"/>
      <c r="BQ469" s="277"/>
      <c r="BR469" s="277"/>
      <c r="BS469" s="277"/>
      <c r="BT469" s="277"/>
      <c r="BU469" s="277"/>
      <c r="BV469" s="278"/>
      <c r="BW469" s="279"/>
      <c r="BX469" s="383"/>
      <c r="BY469" s="137"/>
      <c r="BZ469" s="137"/>
      <c r="CA469" s="137"/>
      <c r="CB469" s="361" t="str">
        <f t="shared" si="10"/>
        <v/>
      </c>
      <c r="CC469" s="361" t="str">
        <f t="shared" si="11"/>
        <v/>
      </c>
      <c r="CD469" s="137"/>
      <c r="CE469" s="137"/>
      <c r="CF469" s="137"/>
      <c r="CG469" s="67"/>
      <c r="CH469" s="67"/>
      <c r="CI469" s="67"/>
      <c r="CJ469" s="67"/>
      <c r="CK469" s="6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</row>
    <row r="470" spans="59:143" ht="30" customHeight="1" x14ac:dyDescent="0.25">
      <c r="BG470" s="137"/>
      <c r="BH470" s="137"/>
      <c r="BI470" s="137"/>
      <c r="BJ470" s="137"/>
      <c r="BK470" s="137"/>
      <c r="BL470" s="85"/>
      <c r="BM470" s="85">
        <v>151</v>
      </c>
      <c r="BN470" s="277"/>
      <c r="BO470" s="277"/>
      <c r="BP470" s="277"/>
      <c r="BQ470" s="277"/>
      <c r="BR470" s="277"/>
      <c r="BS470" s="277"/>
      <c r="BT470" s="277"/>
      <c r="BU470" s="277"/>
      <c r="BV470" s="278"/>
      <c r="BW470" s="279"/>
      <c r="BX470" s="383"/>
      <c r="BY470" s="137"/>
      <c r="BZ470" s="137"/>
      <c r="CA470" s="137"/>
      <c r="CB470" s="361" t="str">
        <f t="shared" si="10"/>
        <v/>
      </c>
      <c r="CC470" s="361" t="str">
        <f t="shared" si="11"/>
        <v/>
      </c>
      <c r="CD470" s="137"/>
      <c r="CE470" s="137"/>
      <c r="CF470" s="137"/>
      <c r="CG470" s="67"/>
      <c r="CH470" s="67"/>
      <c r="CI470" s="67"/>
      <c r="CJ470" s="67"/>
      <c r="CK470" s="6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</row>
    <row r="471" spans="59:143" ht="30" customHeight="1" x14ac:dyDescent="0.25">
      <c r="BG471" s="137"/>
      <c r="BH471" s="137"/>
      <c r="BI471" s="137"/>
      <c r="BJ471" s="137"/>
      <c r="BK471" s="137"/>
      <c r="BL471" s="85"/>
      <c r="BM471" s="85">
        <v>152</v>
      </c>
      <c r="BN471" s="277"/>
      <c r="BO471" s="277"/>
      <c r="BP471" s="277"/>
      <c r="BQ471" s="277"/>
      <c r="BR471" s="277"/>
      <c r="BS471" s="277"/>
      <c r="BT471" s="277"/>
      <c r="BU471" s="277"/>
      <c r="BV471" s="278"/>
      <c r="BW471" s="279"/>
      <c r="BX471" s="383"/>
      <c r="BY471" s="137"/>
      <c r="BZ471" s="137"/>
      <c r="CA471" s="137"/>
      <c r="CB471" s="361" t="str">
        <f t="shared" si="10"/>
        <v/>
      </c>
      <c r="CC471" s="361" t="str">
        <f t="shared" si="11"/>
        <v/>
      </c>
      <c r="CD471" s="137"/>
      <c r="CE471" s="137"/>
      <c r="CF471" s="137"/>
      <c r="CG471" s="67"/>
      <c r="CH471" s="67"/>
      <c r="CI471" s="67"/>
      <c r="CJ471" s="67"/>
      <c r="CK471" s="6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</row>
    <row r="472" spans="59:143" ht="30" customHeight="1" x14ac:dyDescent="0.25">
      <c r="BG472" s="137"/>
      <c r="BH472" s="137"/>
      <c r="BI472" s="137"/>
      <c r="BJ472" s="137"/>
      <c r="BK472" s="137"/>
      <c r="BL472" s="85"/>
      <c r="BM472" s="85">
        <v>153</v>
      </c>
      <c r="BN472" s="277"/>
      <c r="BO472" s="277"/>
      <c r="BP472" s="277"/>
      <c r="BQ472" s="277"/>
      <c r="BR472" s="277"/>
      <c r="BS472" s="277"/>
      <c r="BT472" s="277"/>
      <c r="BU472" s="277"/>
      <c r="BV472" s="278"/>
      <c r="BW472" s="279"/>
      <c r="BX472" s="383"/>
      <c r="BY472" s="137"/>
      <c r="BZ472" s="137"/>
      <c r="CA472" s="137"/>
      <c r="CB472" s="361" t="str">
        <f t="shared" si="10"/>
        <v/>
      </c>
      <c r="CC472" s="361" t="str">
        <f t="shared" si="11"/>
        <v/>
      </c>
      <c r="CD472" s="137"/>
      <c r="CE472" s="137"/>
      <c r="CF472" s="137"/>
      <c r="CG472" s="67"/>
      <c r="CH472" s="67"/>
      <c r="CI472" s="67"/>
      <c r="CJ472" s="67"/>
      <c r="CK472" s="6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</row>
    <row r="473" spans="59:143" ht="30" customHeight="1" x14ac:dyDescent="0.25">
      <c r="BG473" s="137"/>
      <c r="BH473" s="137"/>
      <c r="BI473" s="137"/>
      <c r="BJ473" s="137"/>
      <c r="BK473" s="137"/>
      <c r="BL473" s="85"/>
      <c r="BM473" s="85">
        <v>154</v>
      </c>
      <c r="BN473" s="277"/>
      <c r="BO473" s="277"/>
      <c r="BP473" s="277"/>
      <c r="BQ473" s="277"/>
      <c r="BR473" s="277"/>
      <c r="BS473" s="277"/>
      <c r="BT473" s="277"/>
      <c r="BU473" s="277"/>
      <c r="BV473" s="278"/>
      <c r="BW473" s="279"/>
      <c r="BX473" s="383"/>
      <c r="BY473" s="137"/>
      <c r="BZ473" s="137"/>
      <c r="CA473" s="137"/>
      <c r="CB473" s="361" t="str">
        <f t="shared" si="10"/>
        <v/>
      </c>
      <c r="CC473" s="361" t="str">
        <f t="shared" si="11"/>
        <v/>
      </c>
      <c r="CD473" s="137"/>
      <c r="CE473" s="137"/>
      <c r="CF473" s="137"/>
      <c r="CG473" s="67"/>
      <c r="CH473" s="67"/>
      <c r="CI473" s="67"/>
      <c r="CJ473" s="67"/>
      <c r="CK473" s="6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</row>
    <row r="474" spans="59:143" ht="30" customHeight="1" x14ac:dyDescent="0.25">
      <c r="BG474" s="137"/>
      <c r="BH474" s="137"/>
      <c r="BI474" s="137"/>
      <c r="BJ474" s="137"/>
      <c r="BK474" s="137"/>
      <c r="BL474" s="85"/>
      <c r="BM474" s="85">
        <v>155</v>
      </c>
      <c r="BN474" s="277"/>
      <c r="BO474" s="277"/>
      <c r="BP474" s="277"/>
      <c r="BQ474" s="277"/>
      <c r="BR474" s="277"/>
      <c r="BS474" s="277"/>
      <c r="BT474" s="277"/>
      <c r="BU474" s="277"/>
      <c r="BV474" s="278"/>
      <c r="BW474" s="279"/>
      <c r="BX474" s="383"/>
      <c r="BY474" s="137"/>
      <c r="BZ474" s="137"/>
      <c r="CA474" s="137"/>
      <c r="CB474" s="361" t="str">
        <f t="shared" si="10"/>
        <v/>
      </c>
      <c r="CC474" s="361" t="str">
        <f t="shared" si="11"/>
        <v/>
      </c>
      <c r="CD474" s="137"/>
      <c r="CE474" s="137"/>
      <c r="CF474" s="137"/>
      <c r="CG474" s="67"/>
      <c r="CH474" s="67"/>
      <c r="CI474" s="67"/>
      <c r="CJ474" s="67"/>
      <c r="CK474" s="6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</row>
    <row r="475" spans="59:143" ht="30" customHeight="1" x14ac:dyDescent="0.25">
      <c r="BG475" s="137"/>
      <c r="BH475" s="137"/>
      <c r="BI475" s="137"/>
      <c r="BJ475" s="137"/>
      <c r="BK475" s="137"/>
      <c r="BL475" s="85"/>
      <c r="BM475" s="85">
        <v>156</v>
      </c>
      <c r="BN475" s="277"/>
      <c r="BO475" s="277"/>
      <c r="BP475" s="277"/>
      <c r="BQ475" s="277"/>
      <c r="BR475" s="277"/>
      <c r="BS475" s="277"/>
      <c r="BT475" s="277"/>
      <c r="BU475" s="277"/>
      <c r="BV475" s="278"/>
      <c r="BW475" s="279"/>
      <c r="BX475" s="383"/>
      <c r="BY475" s="137"/>
      <c r="BZ475" s="137"/>
      <c r="CA475" s="137"/>
      <c r="CB475" s="361" t="str">
        <f t="shared" si="10"/>
        <v/>
      </c>
      <c r="CC475" s="361" t="str">
        <f t="shared" si="11"/>
        <v/>
      </c>
      <c r="CD475" s="137"/>
      <c r="CE475" s="137"/>
      <c r="CF475" s="137"/>
      <c r="CG475" s="67"/>
      <c r="CH475" s="67"/>
      <c r="CI475" s="67"/>
      <c r="CJ475" s="67"/>
      <c r="CK475" s="6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  <c r="EH475" s="137"/>
      <c r="EI475" s="137"/>
      <c r="EJ475" s="137"/>
      <c r="EK475" s="137"/>
      <c r="EL475" s="137"/>
      <c r="EM475" s="137"/>
    </row>
    <row r="476" spans="59:143" ht="30" customHeight="1" x14ac:dyDescent="0.25">
      <c r="BG476" s="137"/>
      <c r="BH476" s="137"/>
      <c r="BI476" s="137"/>
      <c r="BJ476" s="137"/>
      <c r="BK476" s="137"/>
      <c r="BL476" s="85"/>
      <c r="BM476" s="85">
        <v>157</v>
      </c>
      <c r="BN476" s="277"/>
      <c r="BO476" s="277"/>
      <c r="BP476" s="277"/>
      <c r="BQ476" s="277"/>
      <c r="BR476" s="277"/>
      <c r="BS476" s="277"/>
      <c r="BT476" s="277"/>
      <c r="BU476" s="277"/>
      <c r="BV476" s="278"/>
      <c r="BW476" s="279"/>
      <c r="BX476" s="383"/>
      <c r="BY476" s="137"/>
      <c r="BZ476" s="137"/>
      <c r="CA476" s="137"/>
      <c r="CB476" s="361" t="str">
        <f t="shared" si="10"/>
        <v/>
      </c>
      <c r="CC476" s="361" t="str">
        <f t="shared" si="11"/>
        <v/>
      </c>
      <c r="CD476" s="137"/>
      <c r="CE476" s="137"/>
      <c r="CF476" s="137"/>
      <c r="CG476" s="67"/>
      <c r="CH476" s="67"/>
      <c r="CI476" s="67"/>
      <c r="CJ476" s="67"/>
      <c r="CK476" s="6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</row>
    <row r="477" spans="59:143" ht="30" customHeight="1" x14ac:dyDescent="0.25">
      <c r="BG477" s="137"/>
      <c r="BH477" s="137"/>
      <c r="BI477" s="137"/>
      <c r="BJ477" s="137"/>
      <c r="BK477" s="137"/>
      <c r="BL477" s="85"/>
      <c r="BM477" s="85">
        <v>158</v>
      </c>
      <c r="BN477" s="277"/>
      <c r="BO477" s="277"/>
      <c r="BP477" s="277"/>
      <c r="BQ477" s="277"/>
      <c r="BR477" s="277"/>
      <c r="BS477" s="277"/>
      <c r="BT477" s="277"/>
      <c r="BU477" s="277"/>
      <c r="BV477" s="278"/>
      <c r="BW477" s="279"/>
      <c r="BX477" s="383"/>
      <c r="BY477" s="137"/>
      <c r="BZ477" s="137"/>
      <c r="CA477" s="137"/>
      <c r="CB477" s="361" t="str">
        <f t="shared" si="10"/>
        <v/>
      </c>
      <c r="CC477" s="361" t="str">
        <f t="shared" si="11"/>
        <v/>
      </c>
      <c r="CD477" s="137"/>
      <c r="CE477" s="137"/>
      <c r="CF477" s="137"/>
      <c r="CG477" s="67"/>
      <c r="CH477" s="67"/>
      <c r="CI477" s="67"/>
      <c r="CJ477" s="67"/>
      <c r="CK477" s="6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</row>
    <row r="478" spans="59:143" ht="30" customHeight="1" x14ac:dyDescent="0.25">
      <c r="BG478" s="137"/>
      <c r="BH478" s="137"/>
      <c r="BI478" s="137"/>
      <c r="BJ478" s="137"/>
      <c r="BK478" s="137"/>
      <c r="BL478" s="85"/>
      <c r="BM478" s="85">
        <v>159</v>
      </c>
      <c r="BN478" s="277"/>
      <c r="BO478" s="277"/>
      <c r="BP478" s="277"/>
      <c r="BQ478" s="277"/>
      <c r="BR478" s="277"/>
      <c r="BS478" s="277"/>
      <c r="BT478" s="277"/>
      <c r="BU478" s="277"/>
      <c r="BV478" s="278"/>
      <c r="BW478" s="279"/>
      <c r="BX478" s="383"/>
      <c r="BY478" s="137"/>
      <c r="BZ478" s="137"/>
      <c r="CA478" s="137"/>
      <c r="CB478" s="361" t="str">
        <f t="shared" si="10"/>
        <v/>
      </c>
      <c r="CC478" s="361" t="str">
        <f t="shared" si="11"/>
        <v/>
      </c>
      <c r="CD478" s="137"/>
      <c r="CE478" s="137"/>
      <c r="CF478" s="137"/>
      <c r="CG478" s="67"/>
      <c r="CH478" s="67"/>
      <c r="CI478" s="67"/>
      <c r="CJ478" s="67"/>
      <c r="CK478" s="6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</row>
    <row r="479" spans="59:143" ht="30" customHeight="1" x14ac:dyDescent="0.25">
      <c r="BG479" s="137"/>
      <c r="BH479" s="137"/>
      <c r="BI479" s="137"/>
      <c r="BJ479" s="137"/>
      <c r="BK479" s="137"/>
      <c r="BL479" s="85"/>
      <c r="BM479" s="85">
        <v>160</v>
      </c>
      <c r="BN479" s="277"/>
      <c r="BO479" s="277"/>
      <c r="BP479" s="277"/>
      <c r="BQ479" s="277"/>
      <c r="BR479" s="277"/>
      <c r="BS479" s="277"/>
      <c r="BT479" s="277"/>
      <c r="BU479" s="277"/>
      <c r="BV479" s="278"/>
      <c r="BW479" s="279"/>
      <c r="BX479" s="383"/>
      <c r="BY479" s="137"/>
      <c r="BZ479" s="137"/>
      <c r="CA479" s="137"/>
      <c r="CB479" s="361" t="str">
        <f t="shared" si="10"/>
        <v/>
      </c>
      <c r="CC479" s="361" t="str">
        <f t="shared" si="11"/>
        <v/>
      </c>
      <c r="CD479" s="137"/>
      <c r="CE479" s="137"/>
      <c r="CF479" s="137"/>
      <c r="CG479" s="67"/>
      <c r="CH479" s="67"/>
      <c r="CI479" s="67"/>
      <c r="CJ479" s="67"/>
      <c r="CK479" s="6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  <c r="EH479" s="137"/>
      <c r="EI479" s="137"/>
      <c r="EJ479" s="137"/>
      <c r="EK479" s="137"/>
      <c r="EL479" s="137"/>
      <c r="EM479" s="137"/>
    </row>
    <row r="480" spans="59:143" ht="30" customHeight="1" x14ac:dyDescent="0.25">
      <c r="BG480" s="137"/>
      <c r="BH480" s="137"/>
      <c r="BI480" s="137"/>
      <c r="BJ480" s="137"/>
      <c r="BK480" s="137"/>
      <c r="BL480" s="85"/>
      <c r="BM480" s="85">
        <v>161</v>
      </c>
      <c r="BN480" s="277"/>
      <c r="BO480" s="277"/>
      <c r="BP480" s="277"/>
      <c r="BQ480" s="277"/>
      <c r="BR480" s="277"/>
      <c r="BS480" s="277"/>
      <c r="BT480" s="277"/>
      <c r="BU480" s="277"/>
      <c r="BV480" s="278"/>
      <c r="BW480" s="279"/>
      <c r="BX480" s="383"/>
      <c r="BY480" s="137"/>
      <c r="BZ480" s="137"/>
      <c r="CA480" s="137"/>
      <c r="CB480" s="361" t="str">
        <f t="shared" si="10"/>
        <v/>
      </c>
      <c r="CC480" s="361" t="str">
        <f t="shared" si="11"/>
        <v/>
      </c>
      <c r="CD480" s="137"/>
      <c r="CE480" s="137"/>
      <c r="CF480" s="137"/>
      <c r="CG480" s="67"/>
      <c r="CH480" s="67"/>
      <c r="CI480" s="67"/>
      <c r="CJ480" s="67"/>
      <c r="CK480" s="6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</row>
    <row r="481" spans="59:143" ht="30" customHeight="1" x14ac:dyDescent="0.25">
      <c r="BG481" s="137"/>
      <c r="BH481" s="137"/>
      <c r="BI481" s="137"/>
      <c r="BJ481" s="137"/>
      <c r="BK481" s="137"/>
      <c r="BL481" s="85"/>
      <c r="BM481" s="85">
        <v>162</v>
      </c>
      <c r="BN481" s="277"/>
      <c r="BO481" s="277"/>
      <c r="BP481" s="277"/>
      <c r="BQ481" s="277"/>
      <c r="BR481" s="277"/>
      <c r="BS481" s="277"/>
      <c r="BT481" s="277"/>
      <c r="BU481" s="277"/>
      <c r="BV481" s="278"/>
      <c r="BW481" s="279"/>
      <c r="BX481" s="383"/>
      <c r="BY481" s="137"/>
      <c r="BZ481" s="137"/>
      <c r="CA481" s="137"/>
      <c r="CB481" s="361" t="str">
        <f t="shared" si="10"/>
        <v/>
      </c>
      <c r="CC481" s="361" t="str">
        <f t="shared" si="11"/>
        <v/>
      </c>
      <c r="CD481" s="137"/>
      <c r="CE481" s="137"/>
      <c r="CF481" s="137"/>
      <c r="CG481" s="67"/>
      <c r="CH481" s="67"/>
      <c r="CI481" s="67"/>
      <c r="CJ481" s="67"/>
      <c r="CK481" s="6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  <c r="EH481" s="137"/>
      <c r="EI481" s="137"/>
      <c r="EJ481" s="137"/>
      <c r="EK481" s="137"/>
      <c r="EL481" s="137"/>
      <c r="EM481" s="137"/>
    </row>
    <row r="482" spans="59:143" ht="30" customHeight="1" x14ac:dyDescent="0.25">
      <c r="BG482" s="137"/>
      <c r="BH482" s="137"/>
      <c r="BI482" s="137"/>
      <c r="BJ482" s="137"/>
      <c r="BK482" s="137"/>
      <c r="BL482" s="85"/>
      <c r="BM482" s="85">
        <v>163</v>
      </c>
      <c r="BN482" s="277"/>
      <c r="BO482" s="277"/>
      <c r="BP482" s="277"/>
      <c r="BQ482" s="277"/>
      <c r="BR482" s="277"/>
      <c r="BS482" s="277"/>
      <c r="BT482" s="277"/>
      <c r="BU482" s="277"/>
      <c r="BV482" s="278"/>
      <c r="BW482" s="279"/>
      <c r="BX482" s="383"/>
      <c r="BY482" s="137"/>
      <c r="BZ482" s="137"/>
      <c r="CA482" s="137"/>
      <c r="CB482" s="361" t="str">
        <f t="shared" si="10"/>
        <v/>
      </c>
      <c r="CC482" s="361" t="str">
        <f t="shared" si="11"/>
        <v/>
      </c>
      <c r="CD482" s="137"/>
      <c r="CE482" s="137"/>
      <c r="CF482" s="137"/>
      <c r="CG482" s="67"/>
      <c r="CH482" s="67"/>
      <c r="CI482" s="67"/>
      <c r="CJ482" s="67"/>
      <c r="CK482" s="67"/>
      <c r="CL482" s="137"/>
      <c r="CM482" s="137"/>
      <c r="CN482" s="137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37"/>
      <c r="CY482" s="137"/>
      <c r="CZ482" s="137"/>
      <c r="DA482" s="137"/>
      <c r="DB482" s="137"/>
      <c r="DC482" s="137"/>
      <c r="DD482" s="137"/>
      <c r="DE482" s="137"/>
      <c r="DF482" s="137"/>
      <c r="DG482" s="137"/>
      <c r="DH482" s="137"/>
      <c r="DI482" s="137"/>
      <c r="DJ482" s="137"/>
      <c r="DK482" s="137"/>
      <c r="DL482" s="137"/>
      <c r="DM482" s="137"/>
      <c r="DN482" s="137"/>
      <c r="DO482" s="137"/>
      <c r="DP482" s="137"/>
      <c r="DQ482" s="137"/>
      <c r="DR482" s="137"/>
      <c r="DS482" s="137"/>
      <c r="DT482" s="137"/>
      <c r="DU482" s="137"/>
      <c r="DV482" s="137"/>
      <c r="DW482" s="137"/>
      <c r="DX482" s="137"/>
      <c r="DY482" s="137"/>
      <c r="DZ482" s="137"/>
      <c r="EA482" s="137"/>
      <c r="EB482" s="137"/>
      <c r="EC482" s="137"/>
      <c r="ED482" s="137"/>
      <c r="EE482" s="137"/>
      <c r="EF482" s="137"/>
      <c r="EG482" s="137"/>
      <c r="EH482" s="137"/>
      <c r="EI482" s="137"/>
      <c r="EJ482" s="137"/>
      <c r="EK482" s="137"/>
      <c r="EL482" s="137"/>
      <c r="EM482" s="137"/>
    </row>
    <row r="483" spans="59:143" ht="30" customHeight="1" x14ac:dyDescent="0.25">
      <c r="BG483" s="137"/>
      <c r="BH483" s="137"/>
      <c r="BI483" s="137"/>
      <c r="BJ483" s="137"/>
      <c r="BK483" s="137"/>
      <c r="BL483" s="85"/>
      <c r="BM483" s="85">
        <v>164</v>
      </c>
      <c r="BN483" s="277"/>
      <c r="BO483" s="277"/>
      <c r="BP483" s="277"/>
      <c r="BQ483" s="277"/>
      <c r="BR483" s="277"/>
      <c r="BS483" s="277"/>
      <c r="BT483" s="277"/>
      <c r="BU483" s="277"/>
      <c r="BV483" s="278"/>
      <c r="BW483" s="279"/>
      <c r="BX483" s="383"/>
      <c r="BY483" s="137"/>
      <c r="BZ483" s="137"/>
      <c r="CA483" s="137"/>
      <c r="CB483" s="361" t="str">
        <f t="shared" si="10"/>
        <v/>
      </c>
      <c r="CC483" s="361" t="str">
        <f t="shared" si="11"/>
        <v/>
      </c>
      <c r="CD483" s="137"/>
      <c r="CE483" s="137"/>
      <c r="CF483" s="137"/>
      <c r="CG483" s="67"/>
      <c r="CH483" s="67"/>
      <c r="CI483" s="67"/>
      <c r="CJ483" s="67"/>
      <c r="CK483" s="6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  <c r="DE483" s="137"/>
      <c r="DF483" s="137"/>
      <c r="DG483" s="137"/>
      <c r="DH483" s="137"/>
      <c r="DI483" s="137"/>
      <c r="DJ483" s="137"/>
      <c r="DK483" s="137"/>
      <c r="DL483" s="137"/>
      <c r="DM483" s="137"/>
      <c r="DN483" s="137"/>
      <c r="DO483" s="137"/>
      <c r="DP483" s="137"/>
      <c r="DQ483" s="137"/>
      <c r="DR483" s="137"/>
      <c r="DS483" s="137"/>
      <c r="DT483" s="137"/>
      <c r="DU483" s="137"/>
      <c r="DV483" s="137"/>
      <c r="DW483" s="137"/>
      <c r="DX483" s="137"/>
      <c r="DY483" s="137"/>
      <c r="DZ483" s="137"/>
      <c r="EA483" s="137"/>
      <c r="EB483" s="137"/>
      <c r="EC483" s="137"/>
      <c r="ED483" s="137"/>
      <c r="EE483" s="137"/>
      <c r="EF483" s="137"/>
      <c r="EG483" s="137"/>
      <c r="EH483" s="137"/>
      <c r="EI483" s="137"/>
      <c r="EJ483" s="137"/>
      <c r="EK483" s="137"/>
      <c r="EL483" s="137"/>
      <c r="EM483" s="137"/>
    </row>
    <row r="484" spans="59:143" ht="30" customHeight="1" x14ac:dyDescent="0.25">
      <c r="BG484" s="137"/>
      <c r="BH484" s="137"/>
      <c r="BI484" s="137"/>
      <c r="BJ484" s="137"/>
      <c r="BK484" s="137"/>
      <c r="BL484" s="85"/>
      <c r="BM484" s="85">
        <v>165</v>
      </c>
      <c r="BN484" s="277"/>
      <c r="BO484" s="277"/>
      <c r="BP484" s="277"/>
      <c r="BQ484" s="277"/>
      <c r="BR484" s="277"/>
      <c r="BS484" s="277"/>
      <c r="BT484" s="277"/>
      <c r="BU484" s="277"/>
      <c r="BV484" s="278"/>
      <c r="BW484" s="279"/>
      <c r="BX484" s="383"/>
      <c r="BY484" s="137"/>
      <c r="BZ484" s="137"/>
      <c r="CA484" s="137"/>
      <c r="CB484" s="361" t="str">
        <f t="shared" si="10"/>
        <v/>
      </c>
      <c r="CC484" s="361" t="str">
        <f t="shared" si="11"/>
        <v/>
      </c>
      <c r="CD484" s="137"/>
      <c r="CE484" s="137"/>
      <c r="CF484" s="137"/>
      <c r="CG484" s="67"/>
      <c r="CH484" s="67"/>
      <c r="CI484" s="67"/>
      <c r="CJ484" s="67"/>
      <c r="CK484" s="6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  <c r="DE484" s="137"/>
      <c r="DF484" s="137"/>
      <c r="DG484" s="137"/>
      <c r="DH484" s="137"/>
      <c r="DI484" s="137"/>
      <c r="DJ484" s="137"/>
      <c r="DK484" s="137"/>
      <c r="DL484" s="137"/>
      <c r="DM484" s="137"/>
      <c r="DN484" s="137"/>
      <c r="DO484" s="137"/>
      <c r="DP484" s="137"/>
      <c r="DQ484" s="137"/>
      <c r="DR484" s="137"/>
      <c r="DS484" s="137"/>
      <c r="DT484" s="137"/>
      <c r="DU484" s="137"/>
      <c r="DV484" s="137"/>
      <c r="DW484" s="137"/>
      <c r="DX484" s="137"/>
      <c r="DY484" s="137"/>
      <c r="DZ484" s="137"/>
      <c r="EA484" s="137"/>
      <c r="EB484" s="137"/>
      <c r="EC484" s="137"/>
      <c r="ED484" s="137"/>
      <c r="EE484" s="137"/>
      <c r="EF484" s="137"/>
      <c r="EG484" s="137"/>
      <c r="EH484" s="137"/>
      <c r="EI484" s="137"/>
      <c r="EJ484" s="137"/>
      <c r="EK484" s="137"/>
      <c r="EL484" s="137"/>
      <c r="EM484" s="137"/>
    </row>
    <row r="485" spans="59:143" ht="30" customHeight="1" thickBot="1" x14ac:dyDescent="0.3">
      <c r="BG485" s="137"/>
      <c r="BH485" s="137"/>
      <c r="BI485" s="137"/>
      <c r="BJ485" s="137"/>
      <c r="BK485" s="137"/>
      <c r="BL485" s="85"/>
      <c r="BM485" s="85">
        <v>166</v>
      </c>
      <c r="BN485" s="277"/>
      <c r="BO485" s="277"/>
      <c r="BP485" s="277"/>
      <c r="BQ485" s="277"/>
      <c r="BR485" s="277"/>
      <c r="BS485" s="277"/>
      <c r="BT485" s="277"/>
      <c r="BU485" s="277"/>
      <c r="BV485" s="278"/>
      <c r="BW485" s="280"/>
      <c r="BX485" s="384"/>
      <c r="BY485" s="68"/>
      <c r="BZ485" s="68"/>
      <c r="CA485" s="68"/>
      <c r="CB485" s="361" t="str">
        <f t="shared" si="10"/>
        <v/>
      </c>
      <c r="CC485" s="361" t="str">
        <f t="shared" si="11"/>
        <v/>
      </c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</row>
    <row r="486" spans="59:143" x14ac:dyDescent="0.25">
      <c r="BG486" s="137"/>
      <c r="BH486" s="137"/>
      <c r="BI486" s="137"/>
      <c r="BJ486" s="137"/>
      <c r="BK486" s="137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  <c r="EH486" s="137"/>
      <c r="EI486" s="137"/>
      <c r="EJ486" s="137"/>
      <c r="EK486" s="137"/>
      <c r="EL486" s="137"/>
      <c r="EM486" s="137"/>
    </row>
    <row r="487" spans="59:143" x14ac:dyDescent="0.25"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  <c r="DE487" s="137"/>
      <c r="DF487" s="137"/>
      <c r="DG487" s="137"/>
      <c r="DH487" s="137"/>
      <c r="DI487" s="137"/>
      <c r="DJ487" s="137"/>
      <c r="DK487" s="137"/>
      <c r="DL487" s="137"/>
      <c r="DM487" s="137"/>
      <c r="DN487" s="137"/>
      <c r="DO487" s="137"/>
      <c r="DP487" s="137"/>
      <c r="DQ487" s="137"/>
      <c r="DR487" s="137"/>
      <c r="DS487" s="137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7"/>
      <c r="ED487" s="137"/>
      <c r="EE487" s="137"/>
      <c r="EF487" s="137"/>
      <c r="EG487" s="137"/>
      <c r="EH487" s="137"/>
      <c r="EI487" s="137"/>
      <c r="EJ487" s="137"/>
      <c r="EK487" s="137"/>
      <c r="EL487" s="137"/>
      <c r="EM487" s="137"/>
    </row>
    <row r="488" spans="59:143" x14ac:dyDescent="0.25"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  <c r="CJ488" s="137"/>
      <c r="CK488" s="137"/>
      <c r="CL488" s="137"/>
      <c r="CM488" s="137"/>
      <c r="CN488" s="137"/>
      <c r="CO488" s="137"/>
      <c r="CP488" s="137"/>
      <c r="CQ488" s="137"/>
      <c r="CR488" s="137"/>
      <c r="CS488" s="137"/>
      <c r="CT488" s="137"/>
      <c r="CU488" s="137"/>
      <c r="CV488" s="137"/>
      <c r="CW488" s="137"/>
      <c r="CX488" s="137"/>
      <c r="CY488" s="137"/>
      <c r="CZ488" s="137"/>
      <c r="DA488" s="137"/>
      <c r="DB488" s="137"/>
      <c r="DC488" s="137"/>
      <c r="DD488" s="137"/>
      <c r="DE488" s="137"/>
      <c r="DF488" s="137"/>
      <c r="DG488" s="137"/>
      <c r="DH488" s="137"/>
      <c r="DI488" s="137"/>
      <c r="DJ488" s="137"/>
      <c r="DK488" s="137"/>
      <c r="DL488" s="137"/>
      <c r="DM488" s="137"/>
      <c r="DN488" s="137"/>
      <c r="DO488" s="137"/>
      <c r="DP488" s="137"/>
      <c r="DQ488" s="137"/>
      <c r="DR488" s="137"/>
      <c r="DS488" s="137"/>
      <c r="DT488" s="137"/>
      <c r="DU488" s="137"/>
      <c r="DV488" s="137"/>
      <c r="DW488" s="137"/>
      <c r="DX488" s="137"/>
      <c r="DY488" s="137"/>
      <c r="DZ488" s="137"/>
      <c r="EA488" s="137"/>
      <c r="EB488" s="137"/>
      <c r="EC488" s="137"/>
      <c r="ED488" s="137"/>
      <c r="EE488" s="137"/>
      <c r="EF488" s="137"/>
      <c r="EG488" s="137"/>
      <c r="EH488" s="137"/>
      <c r="EI488" s="137"/>
      <c r="EJ488" s="137"/>
      <c r="EK488" s="137"/>
      <c r="EL488" s="137"/>
      <c r="EM488" s="137"/>
    </row>
    <row r="489" spans="59:143" x14ac:dyDescent="0.25"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  <c r="DE489" s="137"/>
      <c r="DF489" s="137"/>
      <c r="DG489" s="137"/>
      <c r="DH489" s="137"/>
      <c r="DI489" s="137"/>
      <c r="DJ489" s="137"/>
      <c r="DK489" s="137"/>
      <c r="DL489" s="137"/>
      <c r="DM489" s="137"/>
      <c r="DN489" s="137"/>
      <c r="DO489" s="137"/>
      <c r="DP489" s="137"/>
      <c r="DQ489" s="137"/>
      <c r="DR489" s="137"/>
      <c r="DS489" s="137"/>
      <c r="DT489" s="137"/>
      <c r="DU489" s="137"/>
      <c r="DV489" s="137"/>
      <c r="DW489" s="137"/>
      <c r="DX489" s="137"/>
      <c r="DY489" s="137"/>
      <c r="DZ489" s="137"/>
      <c r="EA489" s="137"/>
      <c r="EB489" s="137"/>
      <c r="EC489" s="137"/>
      <c r="ED489" s="137"/>
      <c r="EE489" s="137"/>
      <c r="EF489" s="137"/>
      <c r="EG489" s="137"/>
      <c r="EH489" s="137"/>
      <c r="EI489" s="137"/>
      <c r="EJ489" s="137"/>
      <c r="EK489" s="137"/>
      <c r="EL489" s="137"/>
      <c r="EM489" s="137"/>
    </row>
    <row r="490" spans="59:143" x14ac:dyDescent="0.25"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  <c r="DE490" s="137"/>
      <c r="DF490" s="137"/>
      <c r="DG490" s="137"/>
      <c r="DH490" s="137"/>
      <c r="DI490" s="137"/>
      <c r="DJ490" s="137"/>
      <c r="DK490" s="137"/>
      <c r="DL490" s="137"/>
      <c r="DM490" s="137"/>
      <c r="DN490" s="137"/>
      <c r="DO490" s="137"/>
      <c r="DP490" s="137"/>
      <c r="DQ490" s="137"/>
      <c r="DR490" s="137"/>
      <c r="DS490" s="137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137"/>
      <c r="ED490" s="137"/>
      <c r="EE490" s="137"/>
      <c r="EF490" s="137"/>
      <c r="EG490" s="137"/>
      <c r="EH490" s="137"/>
      <c r="EI490" s="137"/>
      <c r="EJ490" s="137"/>
      <c r="EK490" s="137"/>
      <c r="EL490" s="137"/>
      <c r="EM490" s="137"/>
    </row>
    <row r="491" spans="59:143" x14ac:dyDescent="0.25"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37"/>
      <c r="DH491" s="137"/>
      <c r="DI491" s="137"/>
      <c r="DJ491" s="137"/>
      <c r="DK491" s="137"/>
      <c r="DL491" s="137"/>
      <c r="DM491" s="137"/>
      <c r="DN491" s="137"/>
      <c r="DO491" s="137"/>
      <c r="DP491" s="137"/>
      <c r="DQ491" s="137"/>
      <c r="DR491" s="137"/>
      <c r="DS491" s="137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137"/>
      <c r="ED491" s="137"/>
      <c r="EE491" s="137"/>
      <c r="EF491" s="137"/>
      <c r="EG491" s="137"/>
      <c r="EH491" s="137"/>
      <c r="EI491" s="137"/>
      <c r="EJ491" s="137"/>
      <c r="EK491" s="137"/>
      <c r="EL491" s="137"/>
      <c r="EM491" s="137"/>
    </row>
    <row r="492" spans="59:143" x14ac:dyDescent="0.25"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  <c r="CJ492" s="137"/>
      <c r="CK492" s="137"/>
      <c r="CL492" s="137"/>
      <c r="CM492" s="137"/>
      <c r="CN492" s="137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37"/>
      <c r="DH492" s="137"/>
      <c r="DI492" s="137"/>
      <c r="DJ492" s="137"/>
      <c r="DK492" s="137"/>
      <c r="DL492" s="137"/>
      <c r="DM492" s="137"/>
      <c r="DN492" s="137"/>
      <c r="DO492" s="137"/>
      <c r="DP492" s="137"/>
      <c r="DQ492" s="137"/>
      <c r="DR492" s="137"/>
      <c r="DS492" s="137"/>
      <c r="DT492" s="137"/>
      <c r="DU492" s="137"/>
      <c r="DV492" s="137"/>
      <c r="DW492" s="137"/>
      <c r="DX492" s="137"/>
      <c r="DY492" s="137"/>
      <c r="DZ492" s="137"/>
      <c r="EA492" s="137"/>
      <c r="EB492" s="137"/>
      <c r="EC492" s="137"/>
      <c r="ED492" s="137"/>
      <c r="EE492" s="137"/>
      <c r="EF492" s="137"/>
      <c r="EG492" s="137"/>
      <c r="EH492" s="137"/>
      <c r="EI492" s="137"/>
      <c r="EJ492" s="137"/>
      <c r="EK492" s="137"/>
      <c r="EL492" s="137"/>
      <c r="EM492" s="137"/>
    </row>
    <row r="493" spans="59:143" x14ac:dyDescent="0.25"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7"/>
      <c r="DZ493" s="137"/>
      <c r="EA493" s="137"/>
      <c r="EB493" s="137"/>
      <c r="EC493" s="137"/>
      <c r="ED493" s="137"/>
      <c r="EE493" s="137"/>
      <c r="EF493" s="137"/>
      <c r="EG493" s="137"/>
      <c r="EH493" s="137"/>
      <c r="EI493" s="137"/>
      <c r="EJ493" s="137"/>
      <c r="EK493" s="137"/>
      <c r="EL493" s="137"/>
      <c r="EM493" s="137"/>
    </row>
    <row r="494" spans="59:143" x14ac:dyDescent="0.25"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  <c r="CJ494" s="137"/>
      <c r="CK494" s="137"/>
      <c r="CL494" s="137"/>
      <c r="CM494" s="137"/>
      <c r="CN494" s="137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37"/>
      <c r="DH494" s="137"/>
      <c r="DI494" s="137"/>
      <c r="DJ494" s="137"/>
      <c r="DK494" s="137"/>
      <c r="DL494" s="137"/>
      <c r="DM494" s="137"/>
      <c r="DN494" s="137"/>
      <c r="DO494" s="137"/>
      <c r="DP494" s="137"/>
      <c r="DQ494" s="137"/>
      <c r="DR494" s="137"/>
      <c r="DS494" s="137"/>
      <c r="DT494" s="137"/>
      <c r="DU494" s="137"/>
      <c r="DV494" s="137"/>
      <c r="DW494" s="137"/>
      <c r="DX494" s="137"/>
      <c r="DY494" s="137"/>
      <c r="DZ494" s="137"/>
      <c r="EA494" s="137"/>
      <c r="EB494" s="137"/>
      <c r="EC494" s="137"/>
      <c r="ED494" s="137"/>
      <c r="EE494" s="137"/>
      <c r="EF494" s="137"/>
      <c r="EG494" s="137"/>
      <c r="EH494" s="137"/>
      <c r="EI494" s="137"/>
      <c r="EJ494" s="137"/>
      <c r="EK494" s="137"/>
      <c r="EL494" s="137"/>
      <c r="EM494" s="137"/>
    </row>
    <row r="495" spans="59:143" x14ac:dyDescent="0.25"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  <c r="CJ495" s="137"/>
      <c r="CK495" s="137"/>
      <c r="CL495" s="137"/>
      <c r="CM495" s="137"/>
      <c r="CN495" s="137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37"/>
      <c r="DH495" s="137"/>
      <c r="DI495" s="137"/>
      <c r="DJ495" s="137"/>
      <c r="DK495" s="137"/>
      <c r="DL495" s="137"/>
      <c r="DM495" s="137"/>
      <c r="DN495" s="137"/>
      <c r="DO495" s="137"/>
      <c r="DP495" s="137"/>
      <c r="DQ495" s="137"/>
      <c r="DR495" s="137"/>
      <c r="DS495" s="137"/>
      <c r="DT495" s="137"/>
      <c r="DU495" s="137"/>
      <c r="DV495" s="137"/>
      <c r="DW495" s="137"/>
      <c r="DX495" s="137"/>
      <c r="DY495" s="137"/>
      <c r="DZ495" s="137"/>
      <c r="EA495" s="137"/>
      <c r="EB495" s="137"/>
      <c r="EC495" s="137"/>
      <c r="ED495" s="137"/>
      <c r="EE495" s="137"/>
      <c r="EF495" s="137"/>
      <c r="EG495" s="137"/>
      <c r="EH495" s="137"/>
      <c r="EI495" s="137"/>
      <c r="EJ495" s="137"/>
      <c r="EK495" s="137"/>
      <c r="EL495" s="137"/>
      <c r="EM495" s="137"/>
    </row>
    <row r="496" spans="59:143" x14ac:dyDescent="0.25"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37"/>
      <c r="DH496" s="137"/>
      <c r="DI496" s="137"/>
      <c r="DJ496" s="137"/>
      <c r="DK496" s="137"/>
      <c r="DL496" s="137"/>
      <c r="DM496" s="137"/>
      <c r="DN496" s="137"/>
      <c r="DO496" s="137"/>
      <c r="DP496" s="137"/>
      <c r="DQ496" s="137"/>
      <c r="DR496" s="137"/>
      <c r="DS496" s="137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137"/>
      <c r="ED496" s="137"/>
      <c r="EE496" s="137"/>
      <c r="EF496" s="137"/>
      <c r="EG496" s="137"/>
      <c r="EH496" s="137"/>
      <c r="EI496" s="137"/>
      <c r="EJ496" s="137"/>
      <c r="EK496" s="137"/>
      <c r="EL496" s="137"/>
      <c r="EM496" s="137"/>
    </row>
    <row r="497" spans="59:143" x14ac:dyDescent="0.25"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37"/>
      <c r="DH497" s="137"/>
      <c r="DI497" s="137"/>
      <c r="DJ497" s="137"/>
      <c r="DK497" s="137"/>
      <c r="DL497" s="137"/>
      <c r="DM497" s="137"/>
      <c r="DN497" s="137"/>
      <c r="DO497" s="137"/>
      <c r="DP497" s="137"/>
      <c r="DQ497" s="137"/>
      <c r="DR497" s="137"/>
      <c r="DS497" s="137"/>
      <c r="DT497" s="137"/>
      <c r="DU497" s="137"/>
      <c r="DV497" s="137"/>
      <c r="DW497" s="137"/>
      <c r="DX497" s="137"/>
      <c r="DY497" s="137"/>
      <c r="DZ497" s="137"/>
      <c r="EA497" s="137"/>
      <c r="EB497" s="137"/>
      <c r="EC497" s="137"/>
      <c r="ED497" s="137"/>
      <c r="EE497" s="137"/>
      <c r="EF497" s="137"/>
      <c r="EG497" s="137"/>
      <c r="EH497" s="137"/>
      <c r="EI497" s="137"/>
      <c r="EJ497" s="137"/>
      <c r="EK497" s="137"/>
      <c r="EL497" s="137"/>
      <c r="EM497" s="137"/>
    </row>
    <row r="498" spans="59:143" x14ac:dyDescent="0.25"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  <c r="EH498" s="137"/>
      <c r="EI498" s="137"/>
      <c r="EJ498" s="137"/>
      <c r="EK498" s="137"/>
      <c r="EL498" s="137"/>
      <c r="EM498" s="137"/>
    </row>
    <row r="499" spans="59:143" x14ac:dyDescent="0.25"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37"/>
      <c r="DH499" s="137"/>
      <c r="DI499" s="137"/>
      <c r="DJ499" s="137"/>
      <c r="DK499" s="137"/>
      <c r="DL499" s="137"/>
      <c r="DM499" s="137"/>
      <c r="DN499" s="137"/>
      <c r="DO499" s="137"/>
      <c r="DP499" s="137"/>
      <c r="DQ499" s="137"/>
      <c r="DR499" s="137"/>
      <c r="DS499" s="137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137"/>
      <c r="ED499" s="137"/>
      <c r="EE499" s="137"/>
      <c r="EF499" s="137"/>
      <c r="EG499" s="137"/>
      <c r="EH499" s="137"/>
      <c r="EI499" s="137"/>
      <c r="EJ499" s="137"/>
      <c r="EK499" s="137"/>
      <c r="EL499" s="137"/>
      <c r="EM499" s="137"/>
    </row>
    <row r="500" spans="59:143" x14ac:dyDescent="0.25"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  <c r="EH500" s="137"/>
      <c r="EI500" s="137"/>
      <c r="EJ500" s="137"/>
      <c r="EK500" s="137"/>
      <c r="EL500" s="137"/>
      <c r="EM500" s="137"/>
    </row>
    <row r="516" spans="47:143" x14ac:dyDescent="0.25"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</row>
    <row r="517" spans="47:143" x14ac:dyDescent="0.25"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</row>
    <row r="518" spans="47:143" ht="18.75" x14ac:dyDescent="0.3">
      <c r="AU518" s="106"/>
      <c r="AV518" s="106"/>
      <c r="AW518" s="106"/>
      <c r="AX518" s="106"/>
      <c r="AY518" s="106"/>
      <c r="AZ518" s="106"/>
      <c r="BA518" s="103" t="s">
        <v>229</v>
      </c>
      <c r="BB518" s="102"/>
      <c r="BC518" s="102"/>
      <c r="BD518" s="102"/>
      <c r="BE518" s="102"/>
      <c r="BF518" s="102"/>
      <c r="BG518" s="102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</row>
    <row r="519" spans="47:143" ht="15.75" thickBot="1" x14ac:dyDescent="0.3"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91" t="s">
        <v>249</v>
      </c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</row>
    <row r="520" spans="47:143" ht="30.75" customHeight="1" thickBot="1" x14ac:dyDescent="0.3">
      <c r="AU520" s="106"/>
      <c r="AV520" s="106"/>
      <c r="AW520" s="106"/>
      <c r="AX520" s="106"/>
      <c r="AY520" s="106"/>
      <c r="AZ520" s="106"/>
      <c r="BA520" s="106"/>
      <c r="BB520" s="129" t="s">
        <v>12</v>
      </c>
      <c r="BC520" s="250" t="e">
        <f>VLOOKUP(B259,K94:L113,2,FALSE)</f>
        <v>#N/A</v>
      </c>
      <c r="BD520" s="106"/>
      <c r="BE520" s="362" t="s">
        <v>250</v>
      </c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</row>
    <row r="521" spans="47:143" ht="16.5" thickBot="1" x14ac:dyDescent="0.3"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363" t="s">
        <v>454</v>
      </c>
      <c r="BF521" s="85" t="s">
        <v>455</v>
      </c>
      <c r="BG521" s="373" t="s">
        <v>456</v>
      </c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</row>
    <row r="522" spans="47:143" ht="16.5" thickBot="1" x14ac:dyDescent="0.3">
      <c r="AU522" s="106"/>
      <c r="AV522" s="106"/>
      <c r="AW522" s="106"/>
      <c r="AX522" s="106"/>
      <c r="AY522" s="106"/>
      <c r="AZ522" s="106"/>
      <c r="BA522" s="120"/>
      <c r="BB522" s="130" t="s">
        <v>13</v>
      </c>
      <c r="BC522" s="248"/>
      <c r="BD522" s="368">
        <v>1</v>
      </c>
      <c r="BE522" s="369"/>
      <c r="BF522" s="380"/>
      <c r="BG522" s="381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</row>
    <row r="523" spans="47:143" ht="15.75" thickBot="1" x14ac:dyDescent="0.3">
      <c r="AU523" s="106"/>
      <c r="AV523" s="106"/>
      <c r="AW523" s="106"/>
      <c r="AX523" s="106"/>
      <c r="AY523" s="106"/>
      <c r="AZ523" s="106"/>
      <c r="BA523" s="121"/>
      <c r="BB523" s="106"/>
      <c r="BC523" s="106"/>
      <c r="BD523" s="368">
        <v>2</v>
      </c>
      <c r="BE523" s="370"/>
      <c r="BF523" s="380"/>
      <c r="BG523" s="381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</row>
    <row r="524" spans="47:143" ht="16.5" thickBot="1" x14ac:dyDescent="0.3">
      <c r="AU524" s="106"/>
      <c r="AV524" s="106"/>
      <c r="AW524" s="106"/>
      <c r="AX524" s="106"/>
      <c r="AY524" s="106"/>
      <c r="AZ524" s="106"/>
      <c r="BA524" s="122" t="s">
        <v>184</v>
      </c>
      <c r="BB524" s="130" t="s">
        <v>153</v>
      </c>
      <c r="BC524" s="276">
        <f>C4</f>
        <v>0</v>
      </c>
      <c r="BD524" s="368">
        <v>3</v>
      </c>
      <c r="BE524" s="370"/>
      <c r="BF524" s="380"/>
      <c r="BG524" s="381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</row>
    <row r="525" spans="47:143" ht="15.75" thickBot="1" x14ac:dyDescent="0.3">
      <c r="AU525" s="106"/>
      <c r="AV525" s="106"/>
      <c r="AW525" s="106"/>
      <c r="AX525" s="106"/>
      <c r="AY525" s="106"/>
      <c r="AZ525" s="106"/>
      <c r="BA525" s="122" t="s">
        <v>185</v>
      </c>
      <c r="BB525" s="106"/>
      <c r="BC525" s="106"/>
      <c r="BD525" s="368">
        <v>4</v>
      </c>
      <c r="BE525" s="370"/>
      <c r="BF525" s="380"/>
      <c r="BG525" s="381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</row>
    <row r="526" spans="47:143" ht="16.5" thickBot="1" x14ac:dyDescent="0.3">
      <c r="AU526" s="106"/>
      <c r="AV526" s="106"/>
      <c r="AW526" s="106"/>
      <c r="AX526" s="106"/>
      <c r="AY526" s="106"/>
      <c r="AZ526" s="106"/>
      <c r="BA526" s="122" t="s">
        <v>186</v>
      </c>
      <c r="BB526" s="131" t="s">
        <v>219</v>
      </c>
      <c r="BC526" s="249"/>
      <c r="BD526" s="368">
        <v>5</v>
      </c>
      <c r="BE526" s="370"/>
      <c r="BF526" s="380"/>
      <c r="BG526" s="381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</row>
    <row r="527" spans="47:143" ht="16.5" thickBot="1" x14ac:dyDescent="0.3">
      <c r="AU527" s="106"/>
      <c r="AV527" s="106"/>
      <c r="AW527" s="106"/>
      <c r="AX527" s="106"/>
      <c r="AY527" s="106"/>
      <c r="AZ527" s="106"/>
      <c r="BA527" s="122" t="s">
        <v>187</v>
      </c>
      <c r="BB527" s="132" t="s">
        <v>154</v>
      </c>
      <c r="BC527" s="249"/>
      <c r="BD527" s="368">
        <v>6</v>
      </c>
      <c r="BE527" s="371"/>
      <c r="BF527" s="380"/>
      <c r="BG527" s="381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</row>
    <row r="528" spans="47:143" ht="16.5" thickBot="1" x14ac:dyDescent="0.3">
      <c r="AU528" s="106"/>
      <c r="AV528" s="106"/>
      <c r="AW528" s="106"/>
      <c r="AX528" s="106"/>
      <c r="AY528" s="106"/>
      <c r="AZ528" s="106"/>
      <c r="BA528" s="122" t="s">
        <v>188</v>
      </c>
      <c r="BB528" s="132"/>
      <c r="BC528" s="249"/>
      <c r="BD528" s="368">
        <v>7</v>
      </c>
      <c r="BE528" s="372"/>
      <c r="BF528" s="380"/>
      <c r="BG528" s="381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</row>
    <row r="529" spans="47:143" ht="16.5" thickBot="1" x14ac:dyDescent="0.3">
      <c r="AU529" s="106"/>
      <c r="AV529" s="106"/>
      <c r="AW529" s="106"/>
      <c r="AX529" s="106"/>
      <c r="AY529" s="106"/>
      <c r="AZ529" s="106"/>
      <c r="BA529" s="122" t="s">
        <v>189</v>
      </c>
      <c r="BB529" s="132"/>
      <c r="BC529" s="249"/>
      <c r="BD529" s="368">
        <v>8</v>
      </c>
      <c r="BE529" s="370"/>
      <c r="BF529" s="380"/>
      <c r="BG529" s="381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</row>
    <row r="530" spans="47:143" ht="16.5" thickBot="1" x14ac:dyDescent="0.3">
      <c r="AU530" s="106"/>
      <c r="AV530" s="106"/>
      <c r="AW530" s="106"/>
      <c r="AX530" s="106"/>
      <c r="AY530" s="106"/>
      <c r="AZ530" s="106"/>
      <c r="BA530" s="122" t="s">
        <v>190</v>
      </c>
      <c r="BB530" s="132"/>
      <c r="BC530" s="249"/>
      <c r="BD530" s="368">
        <v>9</v>
      </c>
      <c r="BE530" s="371"/>
      <c r="BF530" s="380"/>
      <c r="BG530" s="381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</row>
    <row r="531" spans="47:143" ht="16.5" thickBot="1" x14ac:dyDescent="0.3">
      <c r="AU531" s="106"/>
      <c r="AV531" s="106"/>
      <c r="AW531" s="106"/>
      <c r="AX531" s="106"/>
      <c r="AY531" s="106"/>
      <c r="AZ531" s="106"/>
      <c r="BA531" s="122" t="s">
        <v>191</v>
      </c>
      <c r="BB531" s="132"/>
      <c r="BC531" s="249"/>
      <c r="BD531" s="368">
        <v>10</v>
      </c>
      <c r="BE531" s="370"/>
      <c r="BF531" s="380"/>
      <c r="BG531" s="381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</row>
    <row r="532" spans="47:143" ht="16.5" thickBot="1" x14ac:dyDescent="0.3">
      <c r="AU532" s="106"/>
      <c r="AV532" s="106"/>
      <c r="AW532" s="106"/>
      <c r="AX532" s="106"/>
      <c r="AY532" s="106"/>
      <c r="AZ532" s="106"/>
      <c r="BA532" s="123"/>
      <c r="BB532" s="133"/>
      <c r="BC532" s="249"/>
      <c r="BD532" s="368">
        <v>11</v>
      </c>
      <c r="BE532" s="369"/>
      <c r="BF532" s="380"/>
      <c r="BG532" s="381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</row>
    <row r="533" spans="47:143" x14ac:dyDescent="0.25"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368">
        <v>12</v>
      </c>
      <c r="BE533" s="370"/>
      <c r="BF533" s="380"/>
      <c r="BG533" s="381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</row>
    <row r="534" spans="47:143" x14ac:dyDescent="0.25"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368">
        <v>13</v>
      </c>
      <c r="BE534" s="371"/>
      <c r="BF534" s="380"/>
      <c r="BG534" s="381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</row>
    <row r="535" spans="47:143" x14ac:dyDescent="0.25"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368">
        <v>14</v>
      </c>
      <c r="BE535" s="372"/>
      <c r="BF535" s="380"/>
      <c r="BG535" s="381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</row>
    <row r="536" spans="47:143" x14ac:dyDescent="0.25"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368">
        <v>15</v>
      </c>
      <c r="BE536" s="370"/>
      <c r="BF536" s="380"/>
      <c r="BG536" s="381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</row>
    <row r="537" spans="47:143" x14ac:dyDescent="0.25"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</row>
    <row r="538" spans="47:143" x14ac:dyDescent="0.25"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</row>
    <row r="539" spans="47:143" ht="16.5" thickBot="1" x14ac:dyDescent="0.3">
      <c r="AU539" s="106"/>
      <c r="AV539" s="106"/>
      <c r="AW539" s="106"/>
      <c r="AX539" s="106"/>
      <c r="AY539" s="106"/>
      <c r="AZ539" s="106"/>
      <c r="BA539" s="155" t="s">
        <v>192</v>
      </c>
      <c r="BB539" s="165" t="s">
        <v>218</v>
      </c>
      <c r="BC539" s="156"/>
      <c r="BD539" s="157"/>
      <c r="BE539" s="158"/>
      <c r="BF539" s="159"/>
      <c r="BG539" s="165" t="s">
        <v>262</v>
      </c>
      <c r="BH539" s="160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</row>
    <row r="540" spans="47:143" x14ac:dyDescent="0.25">
      <c r="AU540" s="106"/>
      <c r="AV540" s="106"/>
      <c r="AW540" s="106"/>
      <c r="AX540" s="106"/>
      <c r="AY540" s="106"/>
      <c r="AZ540" s="106"/>
      <c r="BA540" s="161" t="s">
        <v>193</v>
      </c>
      <c r="BB540" s="125"/>
      <c r="BC540" s="166"/>
      <c r="BD540" s="71" t="s">
        <v>201</v>
      </c>
      <c r="BE540" s="71" t="s">
        <v>202</v>
      </c>
      <c r="BF540" s="85"/>
      <c r="BG540" s="200" t="s">
        <v>260</v>
      </c>
      <c r="BH540" s="71" t="s">
        <v>261</v>
      </c>
      <c r="BI540" s="209"/>
      <c r="BJ540" s="209">
        <f>IF(BW320="",0,1)</f>
        <v>0</v>
      </c>
      <c r="BK540" s="209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</row>
    <row r="541" spans="47:143" ht="29.85" customHeight="1" x14ac:dyDescent="0.25">
      <c r="AU541" s="106"/>
      <c r="AV541" s="106"/>
      <c r="AW541" s="106"/>
      <c r="AX541" s="106"/>
      <c r="AY541" s="106"/>
      <c r="AZ541" s="106"/>
      <c r="BA541" s="161" t="s">
        <v>185</v>
      </c>
      <c r="BB541" s="164" t="s">
        <v>240</v>
      </c>
      <c r="BC541" s="281" t="e">
        <f>VLOOKUP(BB541,$CB$321:$CC$485,2,FALSE)</f>
        <v>#N/A</v>
      </c>
      <c r="BD541" s="213"/>
      <c r="BE541" s="212"/>
      <c r="BF541" s="85"/>
      <c r="BG541" s="188"/>
      <c r="BH541" s="212"/>
      <c r="BI541" s="209">
        <f t="shared" ref="BI541:BI550" si="12">BV320</f>
        <v>0</v>
      </c>
      <c r="BJ541" s="209">
        <f>BJ540</f>
        <v>0</v>
      </c>
      <c r="BK541" s="209">
        <f>IF(AND(BW320="oui")*(BV320&lt;&gt;""),1,0)</f>
        <v>0</v>
      </c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</row>
    <row r="542" spans="47:143" ht="29.85" customHeight="1" x14ac:dyDescent="0.25">
      <c r="AU542" s="106"/>
      <c r="AV542" s="106"/>
      <c r="AW542" s="106"/>
      <c r="AX542" s="106"/>
      <c r="AY542" s="106"/>
      <c r="AZ542" s="106"/>
      <c r="BA542" s="161" t="s">
        <v>194</v>
      </c>
      <c r="BB542" s="164" t="s">
        <v>241</v>
      </c>
      <c r="BC542" s="281" t="e">
        <f>VLOOKUP(BB542,$CB$321:$CC$485,2,FALSE)</f>
        <v>#N/A</v>
      </c>
      <c r="BD542" s="213"/>
      <c r="BE542" s="212"/>
      <c r="BF542" s="85"/>
      <c r="BG542" s="188"/>
      <c r="BH542" s="212"/>
      <c r="BI542" s="209">
        <f t="shared" si="12"/>
        <v>0</v>
      </c>
      <c r="BJ542" s="209">
        <f>IF(AND($BJ$540=1)*(BV321&lt;&gt;""),2,0)</f>
        <v>0</v>
      </c>
      <c r="BK542" s="209">
        <f>IF(AND(BW321="oui")*(BV321&lt;&gt;""),$BK$541+1,0)</f>
        <v>0</v>
      </c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</row>
    <row r="543" spans="47:143" ht="36" customHeight="1" x14ac:dyDescent="0.25">
      <c r="AU543" s="106"/>
      <c r="AV543" s="106"/>
      <c r="AW543" s="106"/>
      <c r="AX543" s="106"/>
      <c r="AY543" s="106"/>
      <c r="AZ543" s="106"/>
      <c r="BA543" s="162" t="s">
        <v>185</v>
      </c>
      <c r="BB543" s="164" t="s">
        <v>242</v>
      </c>
      <c r="BC543" s="281" t="e">
        <f>VLOOKUP(BB543,$CB$321:$CC$485,2,FALSE)</f>
        <v>#N/A</v>
      </c>
      <c r="BD543" s="213"/>
      <c r="BE543" s="212"/>
      <c r="BF543" s="163"/>
      <c r="BG543" s="188"/>
      <c r="BH543" s="212"/>
      <c r="BI543" s="209">
        <f t="shared" si="12"/>
        <v>0</v>
      </c>
      <c r="BJ543" s="209">
        <f>IF(AND($BJ$540=1)*(BV322&lt;&gt;""),3,0)</f>
        <v>0</v>
      </c>
      <c r="BK543" s="209">
        <f>IF(AND(BW322="oui")*(BV322&lt;&gt;""),$BK$541+2,0)</f>
        <v>0</v>
      </c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</row>
    <row r="544" spans="47:143" x14ac:dyDescent="0.25"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247">
        <f>MAX(BH541:BH543)</f>
        <v>0</v>
      </c>
      <c r="BI544" s="209">
        <f t="shared" si="12"/>
        <v>0</v>
      </c>
      <c r="BJ544" s="209">
        <f>IF(AND($BJ$540=1)*(BV323&lt;&gt;""),4,0)</f>
        <v>0</v>
      </c>
      <c r="BK544" s="209">
        <f>IF(AND(BW323="oui")*(BV323&lt;&gt;""),$BK$541+3,0)</f>
        <v>0</v>
      </c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</row>
    <row r="545" spans="47:143" x14ac:dyDescent="0.25"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209">
        <f t="shared" si="12"/>
        <v>0</v>
      </c>
      <c r="BJ545" s="209">
        <f>IF(AND($BJ$540=1)*(BV324&lt;&gt;""),5,0)</f>
        <v>0</v>
      </c>
      <c r="BK545" s="209">
        <f>IF(AND(BW324="oui")*(BV324&lt;&gt;""),$BK$541+4,0)</f>
        <v>0</v>
      </c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</row>
    <row r="546" spans="47:143" x14ac:dyDescent="0.25"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209">
        <f t="shared" si="12"/>
        <v>0</v>
      </c>
      <c r="BJ546" s="209">
        <f>IF(AND($BJ$540=1)*(BV325&lt;&gt;""),6,0)</f>
        <v>0</v>
      </c>
      <c r="BK546" s="209">
        <f>IF(AND(BW325="oui")*(BV325&lt;&gt;""),$BK$541+5,0)</f>
        <v>0</v>
      </c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</row>
    <row r="547" spans="47:143" x14ac:dyDescent="0.25"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209">
        <f t="shared" si="12"/>
        <v>0</v>
      </c>
      <c r="BJ547" s="209">
        <f>IF(AND($BJ$540=1)*(BV326&lt;&gt;""),7,0)</f>
        <v>0</v>
      </c>
      <c r="BK547" s="209">
        <f>IF(AND(BW326="oui")*(BV326&lt;&gt;""),$BK$541+6,0)</f>
        <v>0</v>
      </c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</row>
    <row r="548" spans="47:143" x14ac:dyDescent="0.25"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209">
        <f t="shared" si="12"/>
        <v>0</v>
      </c>
      <c r="BJ548" s="209">
        <f>IF(AND($BJ$540=1)*(BV327&lt;&gt;""),8,0)</f>
        <v>0</v>
      </c>
      <c r="BK548" s="209">
        <f>IF(AND(BW327="oui")*(BV327&lt;&gt;""),$BK$541+7,0)</f>
        <v>0</v>
      </c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</row>
    <row r="549" spans="47:143" x14ac:dyDescent="0.25"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209">
        <f t="shared" si="12"/>
        <v>0</v>
      </c>
      <c r="BJ549" s="209">
        <f>IF(AND($BJ$540=1)*(BV328&lt;&gt;""),9,0)</f>
        <v>0</v>
      </c>
      <c r="BK549" s="209">
        <f>IF(AND(BW328="oui")*(BV328&lt;&gt;""),$BK$541+8,0)</f>
        <v>0</v>
      </c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</row>
    <row r="550" spans="47:143" x14ac:dyDescent="0.25"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209">
        <f t="shared" si="12"/>
        <v>0</v>
      </c>
      <c r="BJ550" s="209">
        <f>IF(AND($BJ$540=1)*(BV329&lt;&gt;""),10,0)</f>
        <v>0</v>
      </c>
      <c r="BK550" s="209">
        <f>IF(AND(BW329="oui")*(BV329&lt;&gt;""),$BK$541+9,0)</f>
        <v>0</v>
      </c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</row>
    <row r="551" spans="47:143" x14ac:dyDescent="0.25"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</row>
    <row r="552" spans="47:143" x14ac:dyDescent="0.25"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</row>
    <row r="553" spans="47:143" x14ac:dyDescent="0.25"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</row>
    <row r="554" spans="47:143" x14ac:dyDescent="0.25"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</row>
    <row r="555" spans="47:143" x14ac:dyDescent="0.25"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</row>
    <row r="556" spans="47:143" x14ac:dyDescent="0.25"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</row>
    <row r="557" spans="47:143" x14ac:dyDescent="0.25"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</row>
    <row r="558" spans="47:143" x14ac:dyDescent="0.25"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</row>
    <row r="559" spans="47:143" x14ac:dyDescent="0.25"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</row>
    <row r="560" spans="47:143" x14ac:dyDescent="0.25"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</row>
    <row r="561" spans="47:143" x14ac:dyDescent="0.25"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</row>
    <row r="562" spans="47:143" x14ac:dyDescent="0.25"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</row>
    <row r="563" spans="47:143" x14ac:dyDescent="0.25"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</row>
    <row r="564" spans="47:143" x14ac:dyDescent="0.25"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</row>
    <row r="565" spans="47:143" x14ac:dyDescent="0.25"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</row>
  </sheetData>
  <sheetProtection algorithmName="SHA-512" hashValue="gMcgbv2XoSseBx79QSjRknvIUb5lW8qDkcs6FPVLAnSR+WGU65KYXnl8G/BdvkUqx8SX4ucknLJGX7amK3UvAA==" saltValue="R4XIwRTElECK1FGfXHcj6w==" spinCount="100000" sheet="1" objects="1" scenarios="1"/>
  <mergeCells count="29">
    <mergeCell ref="BX320:BX485"/>
    <mergeCell ref="I94:I113"/>
    <mergeCell ref="BR318:BU318"/>
    <mergeCell ref="C4:D4"/>
    <mergeCell ref="C92:G92"/>
    <mergeCell ref="C253:D253"/>
    <mergeCell ref="C266:D266"/>
    <mergeCell ref="F266:G266"/>
    <mergeCell ref="C267:D267"/>
    <mergeCell ref="F267:G267"/>
    <mergeCell ref="C268:D268"/>
    <mergeCell ref="F268:G268"/>
    <mergeCell ref="C269:D269"/>
    <mergeCell ref="F269:G269"/>
    <mergeCell ref="BF522:BG522"/>
    <mergeCell ref="BF523:BG523"/>
    <mergeCell ref="BF524:BG524"/>
    <mergeCell ref="BF525:BG525"/>
    <mergeCell ref="BF526:BG526"/>
    <mergeCell ref="BF527:BG527"/>
    <mergeCell ref="BF534:BG534"/>
    <mergeCell ref="BF535:BG535"/>
    <mergeCell ref="BF536:BG536"/>
    <mergeCell ref="BF528:BG528"/>
    <mergeCell ref="BF529:BG529"/>
    <mergeCell ref="BF530:BG530"/>
    <mergeCell ref="BF531:BG531"/>
    <mergeCell ref="BF532:BG532"/>
    <mergeCell ref="BF533:BG533"/>
  </mergeCells>
  <conditionalFormatting sqref="BG541:BG543">
    <cfRule type="expression" dxfId="3" priority="1" stopIfTrue="1">
      <formula>$BG$110=$BY$315</formula>
    </cfRule>
    <cfRule type="expression" dxfId="2" priority="2" stopIfTrue="1">
      <formula>$BG$110=$BY$314</formula>
    </cfRule>
  </conditionalFormatting>
  <dataValidations count="5">
    <dataValidation type="list" allowBlank="1" showInputMessage="1" showErrorMessage="1" sqref="BG541:BG543">
      <formula1>$BY$313:$BY$315</formula1>
    </dataValidation>
    <dataValidation type="list" allowBlank="1" showInputMessage="1" showErrorMessage="1" sqref="H94:H113">
      <formula1>$A$93</formula1>
    </dataValidation>
    <dataValidation type="list" allowBlank="1" showInputMessage="1" showErrorMessage="1" sqref="BW320:BW485">
      <formula1>$BZ$313:$BZ$315</formula1>
    </dataValidation>
    <dataValidation type="list" allowBlank="1" showInputMessage="1" showErrorMessage="1" sqref="C94:D113">
      <formula1>$I$89:$I$92</formula1>
    </dataValidation>
    <dataValidation type="list" allowBlank="1" showInputMessage="1" showErrorMessage="1" sqref="F94:F113">
      <formula1>$I$89:$I$91</formula1>
    </dataValidation>
  </dataValidations>
  <hyperlinks>
    <hyperlink ref="B20" location="AAC5!A105" display="cliquer ici"/>
    <hyperlink ref="B28" location="AAC5!BG539" display="cliquer ici"/>
    <hyperlink ref="B32" location="AAC5!B268" display="cliquer ici"/>
    <hyperlink ref="B24" location="AAC5!BR324" display="cliquer ici"/>
    <hyperlink ref="BX320:BX485" location="AAC5!BM305" display="AAC5!BM305"/>
    <hyperlink ref="I94:I113" location="AAC5!B85" display="AAC5!B85"/>
  </hyperlinks>
  <pageMargins left="0.7" right="0.7" top="0.75" bottom="0.75" header="0.3" footer="0.3"/>
  <pageSetup paperSize="9" scale="74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8">
    <pageSetUpPr fitToPage="1"/>
  </sheetPr>
  <dimension ref="A1:EM565"/>
  <sheetViews>
    <sheetView zoomScale="80" zoomScaleNormal="80" workbookViewId="0"/>
  </sheetViews>
  <sheetFormatPr baseColWidth="10" defaultColWidth="10.5703125" defaultRowHeight="15" x14ac:dyDescent="0.25"/>
  <cols>
    <col min="1" max="1" width="8.5703125" style="64" customWidth="1"/>
    <col min="2" max="2" width="94.5703125" style="64" bestFit="1" customWidth="1"/>
    <col min="3" max="3" width="7.5703125" style="64" customWidth="1"/>
    <col min="4" max="7" width="15.7109375" style="64" customWidth="1"/>
    <col min="8" max="8" width="25.5703125" style="64" bestFit="1" customWidth="1"/>
    <col min="9" max="9" width="6" style="64" customWidth="1"/>
    <col min="10" max="48" width="18.5703125" style="64" customWidth="1"/>
    <col min="49" max="49" width="43.5703125" style="64" customWidth="1"/>
    <col min="50" max="51" width="32.42578125" style="64" customWidth="1"/>
    <col min="52" max="53" width="10.5703125" style="64"/>
    <col min="54" max="54" width="20.5703125" style="64" customWidth="1"/>
    <col min="55" max="55" width="52.5703125" style="64" customWidth="1"/>
    <col min="56" max="56" width="19.42578125" style="64" customWidth="1"/>
    <col min="57" max="57" width="23.140625" style="64" customWidth="1"/>
    <col min="58" max="58" width="3" style="64" customWidth="1"/>
    <col min="59" max="59" width="29.42578125" style="64" customWidth="1"/>
    <col min="60" max="60" width="14.5703125" style="64" customWidth="1"/>
    <col min="61" max="61" width="29.42578125" style="64" customWidth="1"/>
    <col min="62" max="64" width="10.5703125" style="64"/>
    <col min="65" max="65" width="11.5703125" style="64" customWidth="1"/>
    <col min="66" max="66" width="13.5703125" style="64" customWidth="1"/>
    <col min="67" max="67" width="12.5703125" style="64" customWidth="1"/>
    <col min="68" max="68" width="45.5703125" style="64" customWidth="1"/>
    <col min="69" max="69" width="30.5703125" style="64" customWidth="1"/>
    <col min="70" max="73" width="34.5703125" style="64" customWidth="1"/>
    <col min="74" max="74" width="34" style="64" customWidth="1"/>
    <col min="75" max="75" width="27.5703125" style="64" customWidth="1"/>
    <col min="76" max="76" width="5.42578125" style="64" customWidth="1"/>
    <col min="77" max="80" width="10.5703125" style="64"/>
    <col min="81" max="81" width="11.42578125" style="64" customWidth="1"/>
    <col min="82" max="85" width="10.5703125" style="64"/>
    <col min="86" max="86" width="34" style="64" customWidth="1"/>
    <col min="87" max="87" width="28.42578125" style="64" customWidth="1"/>
    <col min="88" max="16384" width="10.5703125" style="64"/>
  </cols>
  <sheetData>
    <row r="1" spans="1:81" s="107" customFormat="1" ht="15.75" thickBot="1" x14ac:dyDescent="0.3"/>
    <row r="2" spans="1:81" s="107" customFormat="1" ht="21.75" thickBot="1" x14ac:dyDescent="0.4">
      <c r="B2" s="110" t="s">
        <v>214</v>
      </c>
      <c r="C2" s="111"/>
      <c r="D2" s="111"/>
      <c r="E2" s="111"/>
      <c r="F2" s="111"/>
      <c r="G2" s="111"/>
      <c r="H2" s="112"/>
    </row>
    <row r="3" spans="1:81" s="107" customFormat="1" ht="15.75" thickBot="1" x14ac:dyDescent="0.3"/>
    <row r="4" spans="1:81" s="107" customFormat="1" ht="15.75" thickBot="1" x14ac:dyDescent="0.3">
      <c r="B4" s="211" t="s">
        <v>259</v>
      </c>
      <c r="C4" s="388"/>
      <c r="D4" s="389"/>
      <c r="G4" s="109" t="s">
        <v>275</v>
      </c>
      <c r="H4" s="228"/>
    </row>
    <row r="5" spans="1:81" s="107" customFormat="1" x14ac:dyDescent="0.25"/>
    <row r="6" spans="1:81" x14ac:dyDescent="0.25">
      <c r="A6" s="107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</row>
    <row r="7" spans="1:81" x14ac:dyDescent="0.25">
      <c r="A7" s="107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</row>
    <row r="8" spans="1:81" x14ac:dyDescent="0.25">
      <c r="A8" s="107"/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</row>
    <row r="9" spans="1:81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</row>
    <row r="10" spans="1:81" x14ac:dyDescent="0.25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</row>
    <row r="11" spans="1:81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</row>
    <row r="12" spans="1:81" x14ac:dyDescent="0.25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</row>
    <row r="13" spans="1:81" x14ac:dyDescent="0.25">
      <c r="A13" s="136" t="s">
        <v>204</v>
      </c>
      <c r="B13" s="107"/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</row>
    <row r="14" spans="1:81" x14ac:dyDescent="0.25">
      <c r="A14" s="107"/>
      <c r="B14" s="107"/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</row>
    <row r="15" spans="1:81" x14ac:dyDescent="0.25">
      <c r="A15" s="107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09"/>
      <c r="AG15" s="109"/>
      <c r="AH15" s="109"/>
      <c r="AI15" s="109"/>
      <c r="AJ15" s="109"/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</row>
    <row r="16" spans="1:81" x14ac:dyDescent="0.25">
      <c r="A16" s="107"/>
      <c r="B16" s="107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</row>
    <row r="17" spans="1:81" x14ac:dyDescent="0.25">
      <c r="A17" s="107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</row>
    <row r="18" spans="1:81" ht="16.5" thickBot="1" x14ac:dyDescent="0.3">
      <c r="A18" s="107"/>
      <c r="B18" s="210" t="s">
        <v>258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</row>
    <row r="19" spans="1:81" ht="16.5" thickBot="1" x14ac:dyDescent="0.3">
      <c r="A19" s="107"/>
      <c r="B19" s="229" t="s">
        <v>225</v>
      </c>
      <c r="C19" s="109"/>
      <c r="D19" s="109"/>
      <c r="E19" s="109"/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</row>
    <row r="20" spans="1:81" ht="15.75" thickBot="1" x14ac:dyDescent="0.3">
      <c r="A20" s="107"/>
      <c r="B20" s="104" t="s">
        <v>106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</row>
    <row r="21" spans="1:81" x14ac:dyDescent="0.25">
      <c r="A21" s="107"/>
      <c r="B21" s="109"/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</row>
    <row r="22" spans="1:81" ht="15.75" thickBot="1" x14ac:dyDescent="0.3">
      <c r="A22" s="107"/>
      <c r="B22" s="107"/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</row>
    <row r="23" spans="1:81" ht="16.5" thickBot="1" x14ac:dyDescent="0.3">
      <c r="A23" s="107"/>
      <c r="B23" s="229" t="s">
        <v>226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</row>
    <row r="24" spans="1:81" ht="15.75" thickBot="1" x14ac:dyDescent="0.3">
      <c r="A24" s="107"/>
      <c r="B24" s="104" t="s">
        <v>106</v>
      </c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</row>
    <row r="25" spans="1:81" x14ac:dyDescent="0.25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</row>
    <row r="26" spans="1:81" ht="15.75" thickBot="1" x14ac:dyDescent="0.3">
      <c r="A26" s="107"/>
      <c r="B26" s="109"/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</row>
    <row r="27" spans="1:81" ht="16.5" thickBot="1" x14ac:dyDescent="0.3">
      <c r="A27" s="107"/>
      <c r="B27" s="229" t="s">
        <v>227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</row>
    <row r="28" spans="1:81" ht="15.75" thickBot="1" x14ac:dyDescent="0.3">
      <c r="A28" s="107"/>
      <c r="B28" s="104" t="s">
        <v>106</v>
      </c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</row>
    <row r="29" spans="1:81" x14ac:dyDescent="0.25">
      <c r="A29" s="107"/>
      <c r="B29" s="109"/>
      <c r="C29" s="108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</row>
    <row r="30" spans="1:81" ht="15.75" thickBot="1" x14ac:dyDescent="0.3">
      <c r="A30" s="107"/>
      <c r="B30" s="109"/>
      <c r="C30" s="108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</row>
    <row r="31" spans="1:81" ht="16.5" thickBot="1" x14ac:dyDescent="0.3">
      <c r="A31" s="107"/>
      <c r="B31" s="179" t="s">
        <v>244</v>
      </c>
      <c r="C31" s="108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</row>
    <row r="32" spans="1:81" ht="15.75" thickBot="1" x14ac:dyDescent="0.3">
      <c r="A32" s="107"/>
      <c r="B32" s="104" t="s">
        <v>106</v>
      </c>
      <c r="C32" s="108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</row>
    <row r="33" spans="1:81" x14ac:dyDescent="0.25">
      <c r="A33" s="107"/>
      <c r="B33" s="109"/>
      <c r="C33" s="108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</row>
    <row r="34" spans="1:81" x14ac:dyDescent="0.25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</row>
    <row r="35" spans="1:81" x14ac:dyDescent="0.25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</row>
    <row r="36" spans="1:81" x14ac:dyDescent="0.25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</row>
    <row r="37" spans="1:81" x14ac:dyDescent="0.25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</row>
    <row r="38" spans="1:81" x14ac:dyDescent="0.25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</row>
    <row r="39" spans="1:81" x14ac:dyDescent="0.25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</row>
    <row r="40" spans="1:81" x14ac:dyDescent="0.25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</row>
    <row r="41" spans="1:81" x14ac:dyDescent="0.25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</row>
    <row r="42" spans="1:81" x14ac:dyDescent="0.25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</row>
    <row r="43" spans="1:81" x14ac:dyDescent="0.25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</row>
    <row r="44" spans="1:81" x14ac:dyDescent="0.25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</row>
    <row r="45" spans="1:81" x14ac:dyDescent="0.25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</row>
    <row r="46" spans="1:81" x14ac:dyDescent="0.25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</row>
    <row r="47" spans="1:81" x14ac:dyDescent="0.25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</row>
    <row r="48" spans="1:81" x14ac:dyDescent="0.25">
      <c r="A48" s="107"/>
      <c r="B48" s="107"/>
      <c r="C48" s="107"/>
      <c r="D48" s="107"/>
      <c r="E48" s="107"/>
      <c r="F48" s="167" t="s">
        <v>223</v>
      </c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</row>
    <row r="49" spans="1:81" x14ac:dyDescent="0.25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</row>
    <row r="50" spans="1:81" x14ac:dyDescent="0.25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</row>
    <row r="51" spans="1:81" x14ac:dyDescent="0.25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</row>
    <row r="52" spans="1:81" x14ac:dyDescent="0.25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</row>
    <row r="53" spans="1:81" x14ac:dyDescent="0.25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</row>
    <row r="54" spans="1:81" x14ac:dyDescent="0.25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</row>
    <row r="55" spans="1:81" x14ac:dyDescent="0.25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</row>
    <row r="56" spans="1:81" x14ac:dyDescent="0.25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</row>
    <row r="57" spans="1:81" x14ac:dyDescent="0.25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</row>
    <row r="58" spans="1:81" x14ac:dyDescent="0.25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</row>
    <row r="59" spans="1:81" x14ac:dyDescent="0.25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</row>
    <row r="60" spans="1:81" x14ac:dyDescent="0.25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</row>
    <row r="61" spans="1:81" x14ac:dyDescent="0.25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</row>
    <row r="62" spans="1:81" x14ac:dyDescent="0.25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</row>
    <row r="63" spans="1:81" x14ac:dyDescent="0.25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</row>
    <row r="64" spans="1:81" x14ac:dyDescent="0.25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</row>
    <row r="65" spans="1:81" x14ac:dyDescent="0.25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</row>
    <row r="66" spans="1:81" x14ac:dyDescent="0.25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</row>
    <row r="67" spans="1:81" x14ac:dyDescent="0.25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</row>
    <row r="68" spans="1:81" x14ac:dyDescent="0.25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</row>
    <row r="69" spans="1:81" x14ac:dyDescent="0.25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</row>
    <row r="70" spans="1:81" x14ac:dyDescent="0.25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</row>
    <row r="71" spans="1:81" x14ac:dyDescent="0.25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</row>
    <row r="72" spans="1:81" x14ac:dyDescent="0.25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</row>
    <row r="73" spans="1:81" x14ac:dyDescent="0.25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</row>
    <row r="74" spans="1:81" x14ac:dyDescent="0.25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</row>
    <row r="75" spans="1:81" x14ac:dyDescent="0.25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</row>
    <row r="76" spans="1:81" x14ac:dyDescent="0.25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</row>
    <row r="77" spans="1:81" x14ac:dyDescent="0.25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</row>
    <row r="78" spans="1:81" x14ac:dyDescent="0.25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</row>
    <row r="79" spans="1:81" x14ac:dyDescent="0.25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</row>
    <row r="80" spans="1:81" x14ac:dyDescent="0.25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</row>
    <row r="81" spans="1:81" x14ac:dyDescent="0.25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</row>
    <row r="82" spans="1:81" x14ac:dyDescent="0.25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</row>
    <row r="83" spans="1:81" x14ac:dyDescent="0.25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</row>
    <row r="84" spans="1:81" x14ac:dyDescent="0.25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</row>
    <row r="85" spans="1:81" x14ac:dyDescent="0.25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</row>
    <row r="86" spans="1:81" x14ac:dyDescent="0.25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</row>
    <row r="87" spans="1:81" x14ac:dyDescent="0.25">
      <c r="A87" s="114"/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</row>
    <row r="88" spans="1:81" ht="18.75" x14ac:dyDescent="0.3">
      <c r="A88" s="103" t="s">
        <v>235</v>
      </c>
      <c r="B88" s="102"/>
      <c r="C88" s="102"/>
      <c r="D88" s="102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</row>
    <row r="89" spans="1:81" x14ac:dyDescent="0.25">
      <c r="A89" s="114"/>
      <c r="B89" s="114"/>
      <c r="C89" s="114"/>
      <c r="D89" s="114"/>
      <c r="E89" s="114"/>
      <c r="F89" s="114"/>
      <c r="G89" s="114"/>
      <c r="H89" s="114"/>
      <c r="I89" s="170">
        <v>1</v>
      </c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</row>
    <row r="90" spans="1:81" ht="14.85" customHeight="1" x14ac:dyDescent="0.25">
      <c r="A90" s="114"/>
      <c r="B90" s="199" t="s">
        <v>256</v>
      </c>
      <c r="C90" s="256" t="s">
        <v>282</v>
      </c>
      <c r="D90" s="197"/>
      <c r="E90" s="197"/>
      <c r="F90" s="197"/>
      <c r="G90" s="198"/>
      <c r="H90" s="114"/>
      <c r="I90" s="170">
        <v>2</v>
      </c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</row>
    <row r="91" spans="1:81" x14ac:dyDescent="0.25">
      <c r="A91" s="114"/>
      <c r="B91" s="114"/>
      <c r="C91" s="257" t="s">
        <v>254</v>
      </c>
      <c r="D91" s="253"/>
      <c r="E91" s="253"/>
      <c r="F91" s="253"/>
      <c r="G91" s="254"/>
      <c r="H91" s="258" t="s">
        <v>283</v>
      </c>
      <c r="I91" s="170">
        <v>3</v>
      </c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</row>
    <row r="92" spans="1:81" ht="31.5" customHeight="1" x14ac:dyDescent="0.3">
      <c r="A92" s="114"/>
      <c r="B92" s="196" t="s">
        <v>292</v>
      </c>
      <c r="C92" s="390" t="s">
        <v>284</v>
      </c>
      <c r="D92" s="391"/>
      <c r="E92" s="391"/>
      <c r="F92" s="391"/>
      <c r="G92" s="392"/>
      <c r="H92" s="259" t="s">
        <v>230</v>
      </c>
      <c r="I92" s="170">
        <v>4</v>
      </c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</row>
    <row r="93" spans="1:81" ht="15.75" thickBot="1" x14ac:dyDescent="0.3">
      <c r="A93" s="169" t="s">
        <v>224</v>
      </c>
      <c r="B93" s="255" t="s">
        <v>281</v>
      </c>
      <c r="C93" s="251" t="s">
        <v>92</v>
      </c>
      <c r="D93" s="252" t="s">
        <v>93</v>
      </c>
      <c r="E93" s="252" t="s">
        <v>94</v>
      </c>
      <c r="F93" s="252" t="s">
        <v>112</v>
      </c>
      <c r="G93" s="252" t="s">
        <v>209</v>
      </c>
      <c r="H93" s="260" t="s">
        <v>237</v>
      </c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</row>
    <row r="94" spans="1:81" x14ac:dyDescent="0.25">
      <c r="A94" s="118">
        <v>1</v>
      </c>
      <c r="B94" s="190"/>
      <c r="C94" s="188"/>
      <c r="D94" s="188"/>
      <c r="E94" s="116">
        <f t="shared" ref="E94:E113" si="0">C94*D94</f>
        <v>0</v>
      </c>
      <c r="F94" s="188"/>
      <c r="G94" s="116">
        <f>IF(F94&lt;&gt;"",E94*F94,E94)</f>
        <v>0</v>
      </c>
      <c r="H94" s="339"/>
      <c r="I94" s="382" t="s">
        <v>405</v>
      </c>
      <c r="J94" s="114"/>
      <c r="K94" s="171">
        <f>H94</f>
        <v>0</v>
      </c>
      <c r="L94" s="170">
        <f>B94</f>
        <v>0</v>
      </c>
      <c r="M94" s="170">
        <f>G94</f>
        <v>0</v>
      </c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</row>
    <row r="95" spans="1:81" x14ac:dyDescent="0.25">
      <c r="A95" s="118">
        <v>2</v>
      </c>
      <c r="B95" s="190"/>
      <c r="C95" s="188"/>
      <c r="D95" s="188"/>
      <c r="E95" s="116">
        <f t="shared" si="0"/>
        <v>0</v>
      </c>
      <c r="F95" s="188"/>
      <c r="G95" s="116">
        <f t="shared" ref="G95:G113" si="1">IF(F95&lt;&gt;"",E95*F95,E95)</f>
        <v>0</v>
      </c>
      <c r="H95" s="339"/>
      <c r="I95" s="383"/>
      <c r="J95" s="114"/>
      <c r="K95" s="171">
        <f t="shared" ref="K95:K113" si="2">H95</f>
        <v>0</v>
      </c>
      <c r="L95" s="170">
        <f t="shared" ref="L95:L113" si="3">B95</f>
        <v>0</v>
      </c>
      <c r="M95" s="170">
        <f t="shared" ref="M95:M113" si="4">G95</f>
        <v>0</v>
      </c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</row>
    <row r="96" spans="1:81" x14ac:dyDescent="0.25">
      <c r="A96" s="118">
        <v>3</v>
      </c>
      <c r="B96" s="190"/>
      <c r="C96" s="188"/>
      <c r="D96" s="188"/>
      <c r="E96" s="116">
        <f t="shared" si="0"/>
        <v>0</v>
      </c>
      <c r="F96" s="188"/>
      <c r="G96" s="116">
        <f t="shared" si="1"/>
        <v>0</v>
      </c>
      <c r="H96" s="339"/>
      <c r="I96" s="383"/>
      <c r="J96" s="114"/>
      <c r="K96" s="171">
        <f t="shared" si="2"/>
        <v>0</v>
      </c>
      <c r="L96" s="170">
        <f t="shared" si="3"/>
        <v>0</v>
      </c>
      <c r="M96" s="170">
        <f t="shared" si="4"/>
        <v>0</v>
      </c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</row>
    <row r="97" spans="1:61" ht="19.5" customHeight="1" x14ac:dyDescent="0.25">
      <c r="A97" s="118">
        <v>4</v>
      </c>
      <c r="B97" s="190"/>
      <c r="C97" s="188"/>
      <c r="D97" s="188"/>
      <c r="E97" s="116">
        <f t="shared" si="0"/>
        <v>0</v>
      </c>
      <c r="F97" s="188"/>
      <c r="G97" s="116">
        <f t="shared" si="1"/>
        <v>0</v>
      </c>
      <c r="H97" s="339"/>
      <c r="I97" s="383"/>
      <c r="J97" s="114"/>
      <c r="K97" s="171">
        <f t="shared" si="2"/>
        <v>0</v>
      </c>
      <c r="L97" s="170">
        <f t="shared" si="3"/>
        <v>0</v>
      </c>
      <c r="M97" s="170">
        <f t="shared" si="4"/>
        <v>0</v>
      </c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</row>
    <row r="98" spans="1:61" x14ac:dyDescent="0.25">
      <c r="A98" s="118">
        <v>5</v>
      </c>
      <c r="B98" s="190"/>
      <c r="C98" s="188"/>
      <c r="D98" s="188"/>
      <c r="E98" s="116">
        <f t="shared" si="0"/>
        <v>0</v>
      </c>
      <c r="F98" s="188"/>
      <c r="G98" s="116">
        <f t="shared" si="1"/>
        <v>0</v>
      </c>
      <c r="H98" s="339"/>
      <c r="I98" s="383"/>
      <c r="J98" s="114"/>
      <c r="K98" s="171">
        <f t="shared" si="2"/>
        <v>0</v>
      </c>
      <c r="L98" s="170">
        <f t="shared" si="3"/>
        <v>0</v>
      </c>
      <c r="M98" s="170">
        <f t="shared" si="4"/>
        <v>0</v>
      </c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</row>
    <row r="99" spans="1:61" x14ac:dyDescent="0.25">
      <c r="A99" s="118">
        <v>6</v>
      </c>
      <c r="B99" s="190"/>
      <c r="C99" s="188"/>
      <c r="D99" s="188"/>
      <c r="E99" s="116">
        <f t="shared" si="0"/>
        <v>0</v>
      </c>
      <c r="F99" s="188"/>
      <c r="G99" s="116">
        <f t="shared" si="1"/>
        <v>0</v>
      </c>
      <c r="H99" s="339"/>
      <c r="I99" s="383"/>
      <c r="J99" s="114"/>
      <c r="K99" s="171">
        <f t="shared" si="2"/>
        <v>0</v>
      </c>
      <c r="L99" s="170">
        <f t="shared" si="3"/>
        <v>0</v>
      </c>
      <c r="M99" s="170">
        <f t="shared" si="4"/>
        <v>0</v>
      </c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</row>
    <row r="100" spans="1:61" x14ac:dyDescent="0.25">
      <c r="A100" s="118">
        <v>7</v>
      </c>
      <c r="B100" s="190"/>
      <c r="C100" s="188"/>
      <c r="D100" s="188"/>
      <c r="E100" s="116">
        <f t="shared" si="0"/>
        <v>0</v>
      </c>
      <c r="F100" s="188"/>
      <c r="G100" s="116">
        <f t="shared" si="1"/>
        <v>0</v>
      </c>
      <c r="H100" s="339"/>
      <c r="I100" s="383"/>
      <c r="J100" s="114"/>
      <c r="K100" s="171">
        <f t="shared" si="2"/>
        <v>0</v>
      </c>
      <c r="L100" s="170">
        <f t="shared" si="3"/>
        <v>0</v>
      </c>
      <c r="M100" s="170">
        <f t="shared" si="4"/>
        <v>0</v>
      </c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</row>
    <row r="101" spans="1:61" x14ac:dyDescent="0.25">
      <c r="A101" s="118">
        <v>8</v>
      </c>
      <c r="B101" s="190"/>
      <c r="C101" s="188"/>
      <c r="D101" s="188"/>
      <c r="E101" s="116">
        <f t="shared" si="0"/>
        <v>0</v>
      </c>
      <c r="F101" s="188"/>
      <c r="G101" s="116">
        <f t="shared" si="1"/>
        <v>0</v>
      </c>
      <c r="H101" s="339"/>
      <c r="I101" s="383"/>
      <c r="J101" s="114"/>
      <c r="K101" s="171">
        <f t="shared" si="2"/>
        <v>0</v>
      </c>
      <c r="L101" s="170">
        <f t="shared" si="3"/>
        <v>0</v>
      </c>
      <c r="M101" s="170">
        <f t="shared" si="4"/>
        <v>0</v>
      </c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</row>
    <row r="102" spans="1:61" x14ac:dyDescent="0.25">
      <c r="A102" s="118">
        <v>9</v>
      </c>
      <c r="B102" s="190"/>
      <c r="C102" s="188"/>
      <c r="D102" s="188"/>
      <c r="E102" s="116">
        <f t="shared" si="0"/>
        <v>0</v>
      </c>
      <c r="F102" s="188"/>
      <c r="G102" s="116">
        <f t="shared" si="1"/>
        <v>0</v>
      </c>
      <c r="H102" s="339"/>
      <c r="I102" s="383"/>
      <c r="J102" s="114"/>
      <c r="K102" s="171">
        <f t="shared" si="2"/>
        <v>0</v>
      </c>
      <c r="L102" s="170">
        <f t="shared" si="3"/>
        <v>0</v>
      </c>
      <c r="M102" s="170">
        <f t="shared" si="4"/>
        <v>0</v>
      </c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</row>
    <row r="103" spans="1:61" s="23" customFormat="1" x14ac:dyDescent="0.25">
      <c r="A103" s="119">
        <v>10</v>
      </c>
      <c r="B103" s="190"/>
      <c r="C103" s="188"/>
      <c r="D103" s="188"/>
      <c r="E103" s="116">
        <f t="shared" si="0"/>
        <v>0</v>
      </c>
      <c r="F103" s="188"/>
      <c r="G103" s="116">
        <f t="shared" si="1"/>
        <v>0</v>
      </c>
      <c r="H103" s="339"/>
      <c r="I103" s="383"/>
      <c r="J103" s="114"/>
      <c r="K103" s="171">
        <f t="shared" si="2"/>
        <v>0</v>
      </c>
      <c r="L103" s="170">
        <f t="shared" si="3"/>
        <v>0</v>
      </c>
      <c r="M103" s="170">
        <f t="shared" si="4"/>
        <v>0</v>
      </c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</row>
    <row r="104" spans="1:61" x14ac:dyDescent="0.25">
      <c r="A104" s="118">
        <v>11</v>
      </c>
      <c r="B104" s="190"/>
      <c r="C104" s="188"/>
      <c r="D104" s="188"/>
      <c r="E104" s="116">
        <f t="shared" si="0"/>
        <v>0</v>
      </c>
      <c r="F104" s="188"/>
      <c r="G104" s="116">
        <f t="shared" si="1"/>
        <v>0</v>
      </c>
      <c r="H104" s="339"/>
      <c r="I104" s="383"/>
      <c r="J104" s="114"/>
      <c r="K104" s="171">
        <f t="shared" si="2"/>
        <v>0</v>
      </c>
      <c r="L104" s="170">
        <f t="shared" si="3"/>
        <v>0</v>
      </c>
      <c r="M104" s="170">
        <f t="shared" si="4"/>
        <v>0</v>
      </c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</row>
    <row r="105" spans="1:61" x14ac:dyDescent="0.25">
      <c r="A105" s="119">
        <v>12</v>
      </c>
      <c r="B105" s="190"/>
      <c r="C105" s="188"/>
      <c r="D105" s="188"/>
      <c r="E105" s="116">
        <f t="shared" si="0"/>
        <v>0</v>
      </c>
      <c r="F105" s="188"/>
      <c r="G105" s="116">
        <f t="shared" si="1"/>
        <v>0</v>
      </c>
      <c r="H105" s="339"/>
      <c r="I105" s="383"/>
      <c r="J105" s="114"/>
      <c r="K105" s="171">
        <f t="shared" si="2"/>
        <v>0</v>
      </c>
      <c r="L105" s="170">
        <f t="shared" si="3"/>
        <v>0</v>
      </c>
      <c r="M105" s="170">
        <f t="shared" si="4"/>
        <v>0</v>
      </c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</row>
    <row r="106" spans="1:61" x14ac:dyDescent="0.25">
      <c r="A106" s="118">
        <v>13</v>
      </c>
      <c r="B106" s="190"/>
      <c r="C106" s="188"/>
      <c r="D106" s="188"/>
      <c r="E106" s="116">
        <f t="shared" si="0"/>
        <v>0</v>
      </c>
      <c r="F106" s="188"/>
      <c r="G106" s="116">
        <f t="shared" si="1"/>
        <v>0</v>
      </c>
      <c r="H106" s="339"/>
      <c r="I106" s="383"/>
      <c r="J106" s="114"/>
      <c r="K106" s="171">
        <f t="shared" si="2"/>
        <v>0</v>
      </c>
      <c r="L106" s="170">
        <f t="shared" si="3"/>
        <v>0</v>
      </c>
      <c r="M106" s="170">
        <f t="shared" si="4"/>
        <v>0</v>
      </c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</row>
    <row r="107" spans="1:61" x14ac:dyDescent="0.25">
      <c r="A107" s="119">
        <v>14</v>
      </c>
      <c r="B107" s="190"/>
      <c r="C107" s="188"/>
      <c r="D107" s="188"/>
      <c r="E107" s="116">
        <f t="shared" si="0"/>
        <v>0</v>
      </c>
      <c r="F107" s="188"/>
      <c r="G107" s="116">
        <f t="shared" si="1"/>
        <v>0</v>
      </c>
      <c r="H107" s="339"/>
      <c r="I107" s="383"/>
      <c r="J107" s="114"/>
      <c r="K107" s="171">
        <f t="shared" si="2"/>
        <v>0</v>
      </c>
      <c r="L107" s="170">
        <f t="shared" si="3"/>
        <v>0</v>
      </c>
      <c r="M107" s="170">
        <f t="shared" si="4"/>
        <v>0</v>
      </c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</row>
    <row r="108" spans="1:61" x14ac:dyDescent="0.25">
      <c r="A108" s="118">
        <v>15</v>
      </c>
      <c r="B108" s="190"/>
      <c r="C108" s="188"/>
      <c r="D108" s="188"/>
      <c r="E108" s="116">
        <f t="shared" si="0"/>
        <v>0</v>
      </c>
      <c r="F108" s="188"/>
      <c r="G108" s="116">
        <f t="shared" si="1"/>
        <v>0</v>
      </c>
      <c r="H108" s="339"/>
      <c r="I108" s="383"/>
      <c r="J108" s="114"/>
      <c r="K108" s="171">
        <f t="shared" si="2"/>
        <v>0</v>
      </c>
      <c r="L108" s="170">
        <f t="shared" si="3"/>
        <v>0</v>
      </c>
      <c r="M108" s="170">
        <f t="shared" si="4"/>
        <v>0</v>
      </c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</row>
    <row r="109" spans="1:61" x14ac:dyDescent="0.25">
      <c r="A109" s="119">
        <v>16</v>
      </c>
      <c r="B109" s="190"/>
      <c r="C109" s="188"/>
      <c r="D109" s="188"/>
      <c r="E109" s="116">
        <f t="shared" si="0"/>
        <v>0</v>
      </c>
      <c r="F109" s="188"/>
      <c r="G109" s="116">
        <f t="shared" si="1"/>
        <v>0</v>
      </c>
      <c r="H109" s="339"/>
      <c r="I109" s="383"/>
      <c r="J109" s="114"/>
      <c r="K109" s="171">
        <f t="shared" si="2"/>
        <v>0</v>
      </c>
      <c r="L109" s="170">
        <f t="shared" si="3"/>
        <v>0</v>
      </c>
      <c r="M109" s="170">
        <f t="shared" si="4"/>
        <v>0</v>
      </c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</row>
    <row r="110" spans="1:61" x14ac:dyDescent="0.25">
      <c r="A110" s="118">
        <v>17</v>
      </c>
      <c r="B110" s="190"/>
      <c r="C110" s="188"/>
      <c r="D110" s="188"/>
      <c r="E110" s="116">
        <f t="shared" si="0"/>
        <v>0</v>
      </c>
      <c r="F110" s="188"/>
      <c r="G110" s="116">
        <f t="shared" si="1"/>
        <v>0</v>
      </c>
      <c r="H110" s="339"/>
      <c r="I110" s="383"/>
      <c r="J110" s="114"/>
      <c r="K110" s="171">
        <f t="shared" si="2"/>
        <v>0</v>
      </c>
      <c r="L110" s="170">
        <f t="shared" si="3"/>
        <v>0</v>
      </c>
      <c r="M110" s="170">
        <f t="shared" si="4"/>
        <v>0</v>
      </c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</row>
    <row r="111" spans="1:61" x14ac:dyDescent="0.25">
      <c r="A111" s="119">
        <v>18</v>
      </c>
      <c r="B111" s="190"/>
      <c r="C111" s="188"/>
      <c r="D111" s="188"/>
      <c r="E111" s="116">
        <f t="shared" si="0"/>
        <v>0</v>
      </c>
      <c r="F111" s="188"/>
      <c r="G111" s="116">
        <f t="shared" si="1"/>
        <v>0</v>
      </c>
      <c r="H111" s="339"/>
      <c r="I111" s="383"/>
      <c r="J111" s="114"/>
      <c r="K111" s="171">
        <f t="shared" si="2"/>
        <v>0</v>
      </c>
      <c r="L111" s="170">
        <f t="shared" si="3"/>
        <v>0</v>
      </c>
      <c r="M111" s="170">
        <f t="shared" si="4"/>
        <v>0</v>
      </c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</row>
    <row r="112" spans="1:61" x14ac:dyDescent="0.25">
      <c r="A112" s="118">
        <v>19</v>
      </c>
      <c r="B112" s="190"/>
      <c r="C112" s="188"/>
      <c r="D112" s="188"/>
      <c r="E112" s="116">
        <f t="shared" si="0"/>
        <v>0</v>
      </c>
      <c r="F112" s="188"/>
      <c r="G112" s="116">
        <f t="shared" si="1"/>
        <v>0</v>
      </c>
      <c r="H112" s="339"/>
      <c r="I112" s="383"/>
      <c r="J112" s="114"/>
      <c r="K112" s="171">
        <f t="shared" si="2"/>
        <v>0</v>
      </c>
      <c r="L112" s="170">
        <f t="shared" si="3"/>
        <v>0</v>
      </c>
      <c r="M112" s="170">
        <f t="shared" si="4"/>
        <v>0</v>
      </c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</row>
    <row r="113" spans="1:61" ht="15.75" thickBot="1" x14ac:dyDescent="0.3">
      <c r="A113" s="119">
        <v>20</v>
      </c>
      <c r="B113" s="190"/>
      <c r="C113" s="188"/>
      <c r="D113" s="188"/>
      <c r="E113" s="116">
        <f t="shared" si="0"/>
        <v>0</v>
      </c>
      <c r="F113" s="188"/>
      <c r="G113" s="116">
        <f t="shared" si="1"/>
        <v>0</v>
      </c>
      <c r="H113" s="339"/>
      <c r="I113" s="384"/>
      <c r="J113" s="114"/>
      <c r="K113" s="171">
        <f t="shared" si="2"/>
        <v>0</v>
      </c>
      <c r="L113" s="170">
        <f t="shared" si="3"/>
        <v>0</v>
      </c>
      <c r="M113" s="170">
        <f t="shared" si="4"/>
        <v>0</v>
      </c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</row>
    <row r="114" spans="1:61" x14ac:dyDescent="0.25">
      <c r="A114" s="114"/>
      <c r="B114" s="114"/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</row>
    <row r="115" spans="1:61" x14ac:dyDescent="0.25">
      <c r="A115" s="114"/>
      <c r="B115" s="153" t="s">
        <v>215</v>
      </c>
      <c r="C115" s="215" t="s">
        <v>264</v>
      </c>
      <c r="D115" s="215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</row>
    <row r="116" spans="1:61" x14ac:dyDescent="0.25">
      <c r="A116" s="114"/>
      <c r="B116" s="153" t="s">
        <v>216</v>
      </c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</row>
    <row r="117" spans="1:61" x14ac:dyDescent="0.25">
      <c r="A117" s="114"/>
      <c r="B117" s="114"/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</row>
    <row r="118" spans="1:61" x14ac:dyDescent="0.25">
      <c r="A118" s="114"/>
      <c r="B118" s="153"/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</row>
    <row r="119" spans="1:61" x14ac:dyDescent="0.25">
      <c r="A119" s="114"/>
      <c r="B119" s="153"/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</row>
    <row r="120" spans="1:61" x14ac:dyDescent="0.25">
      <c r="A120" s="114"/>
      <c r="B120" s="151"/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</row>
    <row r="121" spans="1:61" x14ac:dyDescent="0.25">
      <c r="A121" s="114"/>
      <c r="B121" s="114"/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</row>
    <row r="122" spans="1:61" x14ac:dyDescent="0.25">
      <c r="A122" s="114"/>
      <c r="B122" s="114"/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</row>
    <row r="123" spans="1:61" x14ac:dyDescent="0.25">
      <c r="A123" s="114"/>
      <c r="B123" s="114"/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</row>
    <row r="124" spans="1:61" x14ac:dyDescent="0.25">
      <c r="A124" s="114"/>
      <c r="B124" s="114"/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</row>
    <row r="125" spans="1:61" x14ac:dyDescent="0.25">
      <c r="A125" s="114"/>
      <c r="B125" s="114"/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</row>
    <row r="126" spans="1:61" x14ac:dyDescent="0.25">
      <c r="A126" s="114"/>
      <c r="B126" s="114"/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</row>
    <row r="127" spans="1:61" x14ac:dyDescent="0.25">
      <c r="A127" s="114"/>
      <c r="B127" s="114"/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</row>
    <row r="128" spans="1:61" x14ac:dyDescent="0.25">
      <c r="A128" s="114"/>
      <c r="B128" s="114"/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</row>
    <row r="129" spans="1:61" x14ac:dyDescent="0.25">
      <c r="A129" s="114"/>
      <c r="B129" s="114"/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</row>
    <row r="130" spans="1:61" x14ac:dyDescent="0.25">
      <c r="A130" s="114"/>
      <c r="B130" s="114"/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</row>
    <row r="131" spans="1:61" x14ac:dyDescent="0.25">
      <c r="A131" s="114"/>
      <c r="B131" s="114"/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</row>
    <row r="132" spans="1:61" x14ac:dyDescent="0.25">
      <c r="A132" s="114"/>
      <c r="B132" s="114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</row>
    <row r="133" spans="1:61" x14ac:dyDescent="0.25">
      <c r="A133" s="114"/>
      <c r="B133" s="114"/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</row>
    <row r="134" spans="1:61" x14ac:dyDescent="0.25">
      <c r="A134" s="114"/>
      <c r="B134" s="114"/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</row>
    <row r="135" spans="1:61" x14ac:dyDescent="0.25">
      <c r="A135" s="114"/>
      <c r="B135" s="114"/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</row>
    <row r="136" spans="1:61" x14ac:dyDescent="0.25">
      <c r="A136" s="114"/>
      <c r="B136" s="114"/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</row>
    <row r="137" spans="1:61" x14ac:dyDescent="0.25">
      <c r="A137" s="114"/>
      <c r="B137" s="114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</row>
    <row r="138" spans="1:61" x14ac:dyDescent="0.25">
      <c r="A138" s="114"/>
      <c r="B138" s="114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</row>
    <row r="139" spans="1:61" x14ac:dyDescent="0.25">
      <c r="A139" s="114"/>
      <c r="B139" s="114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</row>
    <row r="140" spans="1:61" x14ac:dyDescent="0.25">
      <c r="A140" s="114"/>
      <c r="B140" s="114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</row>
    <row r="141" spans="1:61" x14ac:dyDescent="0.25">
      <c r="A141" s="114"/>
      <c r="B141" s="114"/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</row>
    <row r="142" spans="1:61" x14ac:dyDescent="0.25">
      <c r="A142" s="114"/>
      <c r="B142" s="114"/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</row>
    <row r="143" spans="1:61" x14ac:dyDescent="0.25">
      <c r="A143" s="114"/>
      <c r="B143" s="114"/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</row>
    <row r="144" spans="1:61" x14ac:dyDescent="0.25">
      <c r="A144" s="114"/>
      <c r="B144" s="114"/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</row>
    <row r="145" spans="1:61" x14ac:dyDescent="0.25">
      <c r="A145" s="114"/>
      <c r="B145" s="114"/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</row>
    <row r="146" spans="1:61" x14ac:dyDescent="0.25">
      <c r="A146" s="114"/>
      <c r="B146" s="114"/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</row>
    <row r="147" spans="1:61" x14ac:dyDescent="0.25">
      <c r="A147" s="114"/>
      <c r="B147" s="114"/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</row>
    <row r="148" spans="1:61" x14ac:dyDescent="0.25">
      <c r="A148" s="114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</row>
    <row r="149" spans="1:61" x14ac:dyDescent="0.25">
      <c r="A149" s="114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</row>
    <row r="150" spans="1:61" x14ac:dyDescent="0.25">
      <c r="A150" s="114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</row>
    <row r="151" spans="1:61" x14ac:dyDescent="0.25">
      <c r="A151" s="114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</row>
    <row r="152" spans="1:61" x14ac:dyDescent="0.25">
      <c r="A152" s="114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</row>
    <row r="153" spans="1:61" x14ac:dyDescent="0.25">
      <c r="A153" s="114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</row>
    <row r="154" spans="1:61" x14ac:dyDescent="0.25">
      <c r="A154" s="114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</row>
    <row r="155" spans="1:61" x14ac:dyDescent="0.25">
      <c r="A155" s="114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</row>
    <row r="156" spans="1:61" x14ac:dyDescent="0.25">
      <c r="A156" s="114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</row>
    <row r="157" spans="1:61" x14ac:dyDescent="0.25">
      <c r="A157" s="114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</row>
    <row r="158" spans="1:61" x14ac:dyDescent="0.25">
      <c r="A158" s="114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</row>
    <row r="159" spans="1:61" x14ac:dyDescent="0.25">
      <c r="A159" s="114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</row>
    <row r="160" spans="1:61" x14ac:dyDescent="0.25">
      <c r="A160" s="114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</row>
    <row r="161" spans="1:61" x14ac:dyDescent="0.25">
      <c r="A161" s="114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</row>
    <row r="162" spans="1:61" x14ac:dyDescent="0.25">
      <c r="A162" s="114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</row>
    <row r="163" spans="1:61" x14ac:dyDescent="0.25">
      <c r="A163" s="114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</row>
    <row r="164" spans="1:61" x14ac:dyDescent="0.25">
      <c r="A164" s="114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</row>
    <row r="165" spans="1:61" x14ac:dyDescent="0.25">
      <c r="A165" s="114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</row>
    <row r="166" spans="1:61" x14ac:dyDescent="0.25">
      <c r="A166" s="114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</row>
    <row r="167" spans="1:61" x14ac:dyDescent="0.25">
      <c r="A167" s="114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</row>
    <row r="168" spans="1:61" x14ac:dyDescent="0.25">
      <c r="A168" s="114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</row>
    <row r="169" spans="1:61" x14ac:dyDescent="0.25">
      <c r="A169" s="114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</row>
    <row r="170" spans="1:61" x14ac:dyDescent="0.25">
      <c r="A170" s="114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</row>
    <row r="171" spans="1:61" x14ac:dyDescent="0.25">
      <c r="A171" s="114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</row>
    <row r="172" spans="1:61" x14ac:dyDescent="0.25">
      <c r="A172" s="114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</row>
    <row r="173" spans="1:61" x14ac:dyDescent="0.25">
      <c r="A173" s="114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</row>
    <row r="174" spans="1:61" x14ac:dyDescent="0.25">
      <c r="A174" s="114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</row>
    <row r="175" spans="1:61" x14ac:dyDescent="0.25">
      <c r="A175" s="114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</row>
    <row r="176" spans="1:61" x14ac:dyDescent="0.25">
      <c r="A176" s="114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</row>
    <row r="177" spans="1:61" x14ac:dyDescent="0.25">
      <c r="A177" s="114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</row>
    <row r="178" spans="1:61" x14ac:dyDescent="0.25">
      <c r="A178" s="114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</row>
    <row r="179" spans="1:61" x14ac:dyDescent="0.25">
      <c r="A179" s="114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</row>
    <row r="180" spans="1:61" x14ac:dyDescent="0.25">
      <c r="A180" s="114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</row>
    <row r="181" spans="1:61" x14ac:dyDescent="0.25">
      <c r="A181" s="114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</row>
    <row r="182" spans="1:61" x14ac:dyDescent="0.25">
      <c r="A182" s="114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</row>
    <row r="183" spans="1:61" x14ac:dyDescent="0.25">
      <c r="A183" s="114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</row>
    <row r="184" spans="1:61" x14ac:dyDescent="0.25">
      <c r="A184" s="114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</row>
    <row r="185" spans="1:61" x14ac:dyDescent="0.25">
      <c r="A185" s="114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</row>
    <row r="186" spans="1:61" x14ac:dyDescent="0.25">
      <c r="A186" s="114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</row>
    <row r="187" spans="1:61" x14ac:dyDescent="0.25">
      <c r="A187" s="114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</row>
    <row r="188" spans="1:61" x14ac:dyDescent="0.25">
      <c r="A188" s="114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</row>
    <row r="189" spans="1:61" x14ac:dyDescent="0.25">
      <c r="A189" s="114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</row>
    <row r="190" spans="1:61" x14ac:dyDescent="0.25">
      <c r="A190" s="114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</row>
    <row r="191" spans="1:61" x14ac:dyDescent="0.25">
      <c r="A191" s="114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</row>
    <row r="192" spans="1:61" x14ac:dyDescent="0.25">
      <c r="A192" s="114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</row>
    <row r="193" spans="1:61" x14ac:dyDescent="0.25">
      <c r="A193" s="114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</row>
    <row r="194" spans="1:61" x14ac:dyDescent="0.25">
      <c r="A194" s="114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</row>
    <row r="195" spans="1:61" x14ac:dyDescent="0.25">
      <c r="A195" s="114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</row>
    <row r="196" spans="1:61" x14ac:dyDescent="0.25">
      <c r="A196" s="114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</row>
    <row r="197" spans="1:61" x14ac:dyDescent="0.25">
      <c r="A197" s="114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</row>
    <row r="198" spans="1:61" x14ac:dyDescent="0.25">
      <c r="A198" s="114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</row>
    <row r="199" spans="1:61" x14ac:dyDescent="0.25">
      <c r="A199" s="114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</row>
    <row r="200" spans="1:61" x14ac:dyDescent="0.25">
      <c r="A200" s="114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</row>
    <row r="201" spans="1:61" x14ac:dyDescent="0.25">
      <c r="A201" s="114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</row>
    <row r="202" spans="1:61" x14ac:dyDescent="0.25">
      <c r="A202" s="114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</row>
    <row r="203" spans="1:61" x14ac:dyDescent="0.25">
      <c r="A203" s="114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</row>
    <row r="204" spans="1:61" x14ac:dyDescent="0.25">
      <c r="A204" s="114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</row>
    <row r="205" spans="1:61" x14ac:dyDescent="0.25">
      <c r="A205" s="114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</row>
    <row r="206" spans="1:61" x14ac:dyDescent="0.25">
      <c r="A206" s="114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</row>
    <row r="207" spans="1:61" x14ac:dyDescent="0.25">
      <c r="A207" s="114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</row>
    <row r="208" spans="1:61" x14ac:dyDescent="0.25">
      <c r="A208" s="114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</row>
    <row r="209" spans="1:61" x14ac:dyDescent="0.25">
      <c r="A209" s="114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</row>
    <row r="210" spans="1:61" x14ac:dyDescent="0.25">
      <c r="A210" s="114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</row>
    <row r="211" spans="1:61" x14ac:dyDescent="0.25">
      <c r="A211" s="114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</row>
    <row r="212" spans="1:61" x14ac:dyDescent="0.25">
      <c r="A212" s="114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</row>
    <row r="213" spans="1:61" x14ac:dyDescent="0.25">
      <c r="A213" s="114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</row>
    <row r="214" spans="1:61" x14ac:dyDescent="0.25">
      <c r="A214" s="114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</row>
    <row r="215" spans="1:61" x14ac:dyDescent="0.25">
      <c r="A215" s="114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</row>
    <row r="216" spans="1:61" x14ac:dyDescent="0.25">
      <c r="A216" s="114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</row>
    <row r="217" spans="1:61" x14ac:dyDescent="0.25">
      <c r="A217" s="114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</row>
    <row r="218" spans="1:61" x14ac:dyDescent="0.25">
      <c r="A218" s="114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</row>
    <row r="219" spans="1:61" x14ac:dyDescent="0.25">
      <c r="A219" s="114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</row>
    <row r="220" spans="1:61" x14ac:dyDescent="0.25">
      <c r="A220" s="114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</row>
    <row r="221" spans="1:61" x14ac:dyDescent="0.25">
      <c r="A221" s="114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</row>
    <row r="222" spans="1:61" x14ac:dyDescent="0.25">
      <c r="A222" s="114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</row>
    <row r="223" spans="1:61" x14ac:dyDescent="0.25">
      <c r="A223" s="114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</row>
    <row r="224" spans="1:61" x14ac:dyDescent="0.25">
      <c r="A224" s="114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</row>
    <row r="225" spans="1:61" x14ac:dyDescent="0.25">
      <c r="A225" s="114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</row>
    <row r="226" spans="1:61" x14ac:dyDescent="0.25">
      <c r="A226" s="114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</row>
    <row r="227" spans="1:61" x14ac:dyDescent="0.25">
      <c r="A227" s="114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</row>
    <row r="228" spans="1:61" x14ac:dyDescent="0.25">
      <c r="A228" s="114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</row>
    <row r="229" spans="1:61" x14ac:dyDescent="0.25">
      <c r="A229" s="114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</row>
    <row r="230" spans="1:61" x14ac:dyDescent="0.25">
      <c r="A230" s="114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</row>
    <row r="231" spans="1:61" x14ac:dyDescent="0.25">
      <c r="A231" s="114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</row>
    <row r="232" spans="1:61" x14ac:dyDescent="0.25">
      <c r="A232" s="114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</row>
    <row r="233" spans="1:61" x14ac:dyDescent="0.25">
      <c r="A233" s="114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</row>
    <row r="234" spans="1:61" x14ac:dyDescent="0.25">
      <c r="A234" s="114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</row>
    <row r="235" spans="1:61" x14ac:dyDescent="0.25">
      <c r="A235" s="114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</row>
    <row r="236" spans="1:61" x14ac:dyDescent="0.25">
      <c r="A236" s="114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</row>
    <row r="237" spans="1:61" x14ac:dyDescent="0.25">
      <c r="A237" s="114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</row>
    <row r="238" spans="1:61" x14ac:dyDescent="0.25">
      <c r="A238" s="114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</row>
    <row r="239" spans="1:61" x14ac:dyDescent="0.25">
      <c r="A239" s="114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</row>
    <row r="240" spans="1:61" x14ac:dyDescent="0.25">
      <c r="A240" s="114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</row>
    <row r="241" spans="1:61" x14ac:dyDescent="0.25">
      <c r="A241" s="114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</row>
    <row r="242" spans="1:61" x14ac:dyDescent="0.25">
      <c r="A242" s="114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</row>
    <row r="243" spans="1:61" x14ac:dyDescent="0.25">
      <c r="A243" s="114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</row>
    <row r="244" spans="1:61" x14ac:dyDescent="0.25">
      <c r="A244" s="114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</row>
    <row r="245" spans="1:61" x14ac:dyDescent="0.25">
      <c r="A245" s="114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</row>
    <row r="246" spans="1:61" x14ac:dyDescent="0.25">
      <c r="A246" s="114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</row>
    <row r="247" spans="1:61" x14ac:dyDescent="0.25">
      <c r="A247" s="114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</row>
    <row r="248" spans="1:61" x14ac:dyDescent="0.25">
      <c r="A248" s="114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</row>
    <row r="249" spans="1:61" ht="15.75" thickBot="1" x14ac:dyDescent="0.3">
      <c r="A249" s="114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</row>
    <row r="250" spans="1:61" ht="15.75" thickTop="1" x14ac:dyDescent="0.25">
      <c r="A250" s="328"/>
      <c r="B250" s="320"/>
      <c r="C250" s="320"/>
      <c r="D250" s="320"/>
      <c r="E250" s="320"/>
      <c r="F250" s="320"/>
      <c r="G250" s="329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</row>
    <row r="251" spans="1:61" ht="18.75" x14ac:dyDescent="0.3">
      <c r="A251" s="330" t="s">
        <v>236</v>
      </c>
      <c r="B251" s="289"/>
      <c r="C251" s="289"/>
      <c r="D251" s="289"/>
      <c r="E251" s="289"/>
      <c r="F251" s="289"/>
      <c r="G251" s="323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</row>
    <row r="252" spans="1:61" x14ac:dyDescent="0.25">
      <c r="A252" s="331"/>
      <c r="B252" s="290"/>
      <c r="C252" s="290"/>
      <c r="D252" s="290"/>
      <c r="E252" s="290"/>
      <c r="F252" s="290" t="s">
        <v>275</v>
      </c>
      <c r="G252" s="32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</row>
    <row r="253" spans="1:61" ht="18.75" x14ac:dyDescent="0.3">
      <c r="A253" s="331"/>
      <c r="B253" s="300" t="s">
        <v>274</v>
      </c>
      <c r="C253" s="393">
        <f>C4</f>
        <v>0</v>
      </c>
      <c r="D253" s="393"/>
      <c r="E253" s="290"/>
      <c r="F253" s="291" t="str">
        <f>IF(H4&lt;&gt;"",H4,"")</f>
        <v/>
      </c>
      <c r="G253" s="32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</row>
    <row r="254" spans="1:61" x14ac:dyDescent="0.25">
      <c r="A254" s="331" t="s">
        <v>279</v>
      </c>
      <c r="B254" s="290"/>
      <c r="C254" s="290"/>
      <c r="D254" s="290"/>
      <c r="E254" s="290"/>
      <c r="F254" s="290"/>
      <c r="G254" s="32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</row>
    <row r="255" spans="1:61" ht="18.75" x14ac:dyDescent="0.3">
      <c r="A255" s="331"/>
      <c r="B255" s="301">
        <f>BC522</f>
        <v>0</v>
      </c>
      <c r="C255" s="290"/>
      <c r="D255" s="290"/>
      <c r="E255" s="290"/>
      <c r="F255" s="290"/>
      <c r="G255" s="32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</row>
    <row r="256" spans="1:61" ht="15.75" thickBot="1" x14ac:dyDescent="0.3">
      <c r="A256" s="331"/>
      <c r="B256" s="290"/>
      <c r="C256" s="290"/>
      <c r="D256" s="290"/>
      <c r="E256" s="290"/>
      <c r="F256" s="290"/>
      <c r="G256" s="32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</row>
    <row r="257" spans="1:61" ht="18.75" x14ac:dyDescent="0.3">
      <c r="A257" s="332"/>
      <c r="B257" s="152" t="s">
        <v>231</v>
      </c>
      <c r="C257" s="292"/>
      <c r="D257" s="290"/>
      <c r="E257" s="180" t="s">
        <v>233</v>
      </c>
      <c r="F257" s="181"/>
      <c r="G257" s="325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</row>
    <row r="258" spans="1:61" ht="26.25" customHeight="1" x14ac:dyDescent="0.3">
      <c r="A258" s="332"/>
      <c r="B258" s="271" t="e">
        <f>VLOOKUP(B259,K94:L113,2,FALSE)</f>
        <v>#N/A</v>
      </c>
      <c r="C258" s="292"/>
      <c r="D258" s="290"/>
      <c r="E258" s="182" t="s">
        <v>234</v>
      </c>
      <c r="F258" s="261" t="e">
        <f>VLOOKUP(B260,L94:M113,2,FALSE)</f>
        <v>#N/A</v>
      </c>
      <c r="G258" s="326" t="s">
        <v>232</v>
      </c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</row>
    <row r="259" spans="1:61" x14ac:dyDescent="0.25">
      <c r="A259" s="332"/>
      <c r="B259" s="305" t="s">
        <v>90</v>
      </c>
      <c r="C259" s="292"/>
      <c r="D259" s="290"/>
      <c r="E259" s="290"/>
      <c r="F259" s="290"/>
      <c r="G259" s="32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</row>
    <row r="260" spans="1:61" x14ac:dyDescent="0.25">
      <c r="A260" s="331"/>
      <c r="B260" s="306" t="e">
        <f>B258</f>
        <v>#N/A</v>
      </c>
      <c r="C260" s="290"/>
      <c r="D260" s="290"/>
      <c r="E260" s="290"/>
      <c r="F260" s="290"/>
      <c r="G260" s="32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</row>
    <row r="261" spans="1:61" x14ac:dyDescent="0.25">
      <c r="A261" s="331" t="s">
        <v>280</v>
      </c>
      <c r="B261" s="290"/>
      <c r="C261" s="290"/>
      <c r="D261" s="290"/>
      <c r="E261" s="290"/>
      <c r="F261" s="290"/>
      <c r="G261" s="32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</row>
    <row r="262" spans="1:61" ht="18.75" x14ac:dyDescent="0.3">
      <c r="A262" s="331"/>
      <c r="B262" s="301" t="str">
        <f>IF(BC526&lt;&gt;"",BC526,"Pas de référentiel utilisé")</f>
        <v>Pas de référentiel utilisé</v>
      </c>
      <c r="C262" s="290"/>
      <c r="D262" s="290"/>
      <c r="E262" s="290"/>
      <c r="F262" s="290"/>
      <c r="G262" s="32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</row>
    <row r="263" spans="1:61" ht="18.75" x14ac:dyDescent="0.3">
      <c r="A263" s="331"/>
      <c r="B263" s="301" t="str">
        <f>IF(BC527&lt;&gt;"",BC527,"")</f>
        <v/>
      </c>
      <c r="C263" s="290"/>
      <c r="D263" s="290"/>
      <c r="E263" s="290"/>
      <c r="F263" s="290"/>
      <c r="G263" s="32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</row>
    <row r="264" spans="1:61" x14ac:dyDescent="0.25">
      <c r="A264" s="331"/>
      <c r="B264" s="290"/>
      <c r="C264" s="290"/>
      <c r="D264" s="290"/>
      <c r="E264" s="290"/>
      <c r="F264" s="290"/>
      <c r="G264" s="32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</row>
    <row r="265" spans="1:61" ht="16.5" thickBot="1" x14ac:dyDescent="0.3">
      <c r="A265" s="331"/>
      <c r="B265" s="201" t="s">
        <v>218</v>
      </c>
      <c r="C265" s="202"/>
      <c r="D265" s="203"/>
      <c r="E265" s="204"/>
      <c r="F265" s="246" t="s">
        <v>278</v>
      </c>
      <c r="G265" s="327">
        <f>BH544</f>
        <v>0</v>
      </c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</row>
    <row r="266" spans="1:61" ht="21.6" customHeight="1" x14ac:dyDescent="0.25">
      <c r="A266" s="331"/>
      <c r="B266" s="205"/>
      <c r="C266" s="394" t="s">
        <v>201</v>
      </c>
      <c r="D266" s="395"/>
      <c r="E266" s="206" t="s">
        <v>202</v>
      </c>
      <c r="F266" s="396" t="s">
        <v>263</v>
      </c>
      <c r="G266" s="397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</row>
    <row r="267" spans="1:61" ht="35.25" customHeight="1" x14ac:dyDescent="0.25">
      <c r="A267" s="333" t="s">
        <v>240</v>
      </c>
      <c r="B267" s="282" t="e">
        <f t="shared" ref="B267:C269" si="5">IF(BC541&lt;&gt;"",BC541,"")</f>
        <v>#N/A</v>
      </c>
      <c r="C267" s="398" t="str">
        <f t="shared" si="5"/>
        <v/>
      </c>
      <c r="D267" s="398"/>
      <c r="E267" s="288" t="str">
        <f>IF(BE541&lt;&gt;"",BE541,"")</f>
        <v/>
      </c>
      <c r="F267" s="399" t="str">
        <f>IF(BG541&lt;&gt;"",BG541,"")</f>
        <v/>
      </c>
      <c r="G267" s="400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</row>
    <row r="268" spans="1:61" ht="35.85" customHeight="1" x14ac:dyDescent="0.25">
      <c r="A268" s="333" t="s">
        <v>241</v>
      </c>
      <c r="B268" s="282" t="e">
        <f t="shared" si="5"/>
        <v>#N/A</v>
      </c>
      <c r="C268" s="398" t="str">
        <f t="shared" si="5"/>
        <v/>
      </c>
      <c r="D268" s="398"/>
      <c r="E268" s="288" t="str">
        <f>IF(BE542&lt;&gt;"",BE542,"")</f>
        <v/>
      </c>
      <c r="F268" s="399" t="str">
        <f>IF(BG542&lt;&gt;"",BG542,"")</f>
        <v/>
      </c>
      <c r="G268" s="400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</row>
    <row r="269" spans="1:61" ht="35.85" customHeight="1" x14ac:dyDescent="0.25">
      <c r="A269" s="333" t="s">
        <v>242</v>
      </c>
      <c r="B269" s="282" t="e">
        <f t="shared" si="5"/>
        <v>#N/A</v>
      </c>
      <c r="C269" s="398" t="str">
        <f t="shared" si="5"/>
        <v/>
      </c>
      <c r="D269" s="398"/>
      <c r="E269" s="288" t="str">
        <f>IF(BE543&lt;&gt;"",BE543,"")</f>
        <v/>
      </c>
      <c r="F269" s="399" t="str">
        <f>IF(BG543&lt;&gt;"",BG543,"")</f>
        <v/>
      </c>
      <c r="G269" s="400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</row>
    <row r="270" spans="1:61" ht="23.85" customHeight="1" thickBot="1" x14ac:dyDescent="0.3">
      <c r="A270" s="334"/>
      <c r="B270" s="335"/>
      <c r="C270" s="335"/>
      <c r="D270" s="335"/>
      <c r="E270" s="321"/>
      <c r="F270" s="321"/>
      <c r="G270" s="322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</row>
    <row r="271" spans="1:61" ht="15.75" thickTop="1" x14ac:dyDescent="0.25">
      <c r="A271" s="114"/>
      <c r="B271" s="320"/>
      <c r="C271" s="320"/>
      <c r="D271" s="320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</row>
    <row r="272" spans="1:61" x14ac:dyDescent="0.25">
      <c r="A272" s="114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</row>
    <row r="273" spans="1:61" x14ac:dyDescent="0.25">
      <c r="A273" s="114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</row>
    <row r="274" spans="1:61" x14ac:dyDescent="0.25">
      <c r="A274" s="114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</row>
    <row r="275" spans="1:61" x14ac:dyDescent="0.25">
      <c r="A275" s="114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</row>
    <row r="276" spans="1:61" x14ac:dyDescent="0.25">
      <c r="A276" s="114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</row>
    <row r="277" spans="1:61" x14ac:dyDescent="0.25">
      <c r="A277" s="114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</row>
    <row r="278" spans="1:61" x14ac:dyDescent="0.25">
      <c r="A278" s="114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</row>
    <row r="279" spans="1:61" x14ac:dyDescent="0.25">
      <c r="A279" s="114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</row>
    <row r="280" spans="1:61" x14ac:dyDescent="0.25">
      <c r="A280" s="114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</row>
    <row r="281" spans="1:61" x14ac:dyDescent="0.25">
      <c r="A281" s="114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</row>
    <row r="282" spans="1:61" x14ac:dyDescent="0.25">
      <c r="A282" s="114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</row>
    <row r="283" spans="1:61" x14ac:dyDescent="0.25">
      <c r="A283" s="114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</row>
    <row r="284" spans="1:61" x14ac:dyDescent="0.25">
      <c r="A284" s="114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</row>
    <row r="285" spans="1:61" x14ac:dyDescent="0.25">
      <c r="A285" s="114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</row>
    <row r="286" spans="1:61" x14ac:dyDescent="0.25">
      <c r="A286" s="114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</row>
    <row r="287" spans="1:61" x14ac:dyDescent="0.25">
      <c r="A287" s="114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</row>
    <row r="288" spans="1:61" x14ac:dyDescent="0.25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</row>
    <row r="289" spans="1:49" x14ac:dyDescent="0.25">
      <c r="A289" s="114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</row>
    <row r="290" spans="1:49" x14ac:dyDescent="0.25">
      <c r="A290" s="114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</row>
    <row r="291" spans="1:49" x14ac:dyDescent="0.25">
      <c r="A291" s="114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</row>
    <row r="292" spans="1:49" x14ac:dyDescent="0.25">
      <c r="A292" s="114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</row>
    <row r="293" spans="1:49" x14ac:dyDescent="0.25">
      <c r="A293" s="114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</row>
    <row r="294" spans="1:49" x14ac:dyDescent="0.25">
      <c r="A294" s="114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</row>
    <row r="295" spans="1:49" x14ac:dyDescent="0.25">
      <c r="A295" s="114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</row>
    <row r="296" spans="1:49" x14ac:dyDescent="0.25">
      <c r="A296" s="114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</row>
    <row r="297" spans="1:49" x14ac:dyDescent="0.25">
      <c r="A297" s="114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</row>
    <row r="298" spans="1:49" x14ac:dyDescent="0.25">
      <c r="A298" s="114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</row>
    <row r="299" spans="1:49" x14ac:dyDescent="0.25">
      <c r="A299" s="114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</row>
    <row r="300" spans="1:49" x14ac:dyDescent="0.25">
      <c r="A300" s="114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</row>
    <row r="301" spans="1:49" x14ac:dyDescent="0.25">
      <c r="A301" s="114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</row>
    <row r="302" spans="1:49" x14ac:dyDescent="0.25">
      <c r="A302" s="114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</row>
    <row r="303" spans="1:49" x14ac:dyDescent="0.25">
      <c r="A303" s="114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</row>
    <row r="304" spans="1:49" x14ac:dyDescent="0.25">
      <c r="A304" s="114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</row>
    <row r="305" spans="1:143" x14ac:dyDescent="0.25">
      <c r="A305" s="114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</row>
    <row r="306" spans="1:143" x14ac:dyDescent="0.25">
      <c r="A306" s="114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</row>
    <row r="307" spans="1:143" x14ac:dyDescent="0.25">
      <c r="A307" s="114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BN307" s="207"/>
      <c r="BO307" s="207"/>
      <c r="BP307" s="207"/>
      <c r="BQ307" s="207"/>
      <c r="BR307" s="207"/>
      <c r="BS307" s="207"/>
      <c r="BT307" s="207"/>
      <c r="BU307" s="207"/>
      <c r="BV307" s="207"/>
      <c r="BW307" s="207"/>
    </row>
    <row r="308" spans="1:143" x14ac:dyDescent="0.25">
      <c r="A308" s="114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BN308" s="207"/>
      <c r="BO308" s="207"/>
      <c r="BP308" s="207"/>
      <c r="BQ308" s="207"/>
      <c r="BR308" s="207"/>
      <c r="BS308" s="207"/>
      <c r="BT308" s="207"/>
      <c r="BU308" s="207"/>
      <c r="BV308" s="207"/>
      <c r="BW308" s="207"/>
    </row>
    <row r="309" spans="1:143" ht="30" x14ac:dyDescent="0.25">
      <c r="A309" s="114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BN309" s="207"/>
      <c r="BO309" s="207"/>
      <c r="BP309" s="208" t="s">
        <v>251</v>
      </c>
      <c r="BQ309" s="207"/>
      <c r="BR309" s="207"/>
      <c r="BS309" s="207"/>
      <c r="BT309" s="207"/>
      <c r="BU309" s="207"/>
      <c r="BV309" s="207"/>
      <c r="BW309" s="207"/>
    </row>
    <row r="310" spans="1:143" x14ac:dyDescent="0.25">
      <c r="A310" s="114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BN310" s="207"/>
      <c r="BO310" s="207"/>
      <c r="BP310" s="207"/>
      <c r="BQ310" s="207"/>
      <c r="BR310" s="207"/>
      <c r="BS310" s="207"/>
      <c r="BT310" s="207"/>
      <c r="BU310" s="207"/>
      <c r="BV310" s="207"/>
      <c r="BW310" s="207"/>
    </row>
    <row r="311" spans="1:143" ht="18.75" x14ac:dyDescent="0.3">
      <c r="A311" s="114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BL311" s="103" t="s">
        <v>228</v>
      </c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</row>
    <row r="312" spans="1:143" x14ac:dyDescent="0.25">
      <c r="A312" s="114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BP312" s="154" t="s">
        <v>217</v>
      </c>
    </row>
    <row r="313" spans="1:143" ht="18.75" x14ac:dyDescent="0.25">
      <c r="A313" s="114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BG313" s="137"/>
      <c r="BH313" s="137"/>
      <c r="BI313" s="137"/>
      <c r="BJ313" s="137"/>
      <c r="BK313" s="137"/>
      <c r="BL313" s="137"/>
      <c r="BM313" s="137"/>
      <c r="BN313" s="96"/>
      <c r="BO313" s="96"/>
      <c r="BP313" s="96"/>
      <c r="BQ313" s="96"/>
      <c r="BR313" s="96"/>
      <c r="BS313" s="96"/>
      <c r="BT313" s="96"/>
      <c r="BU313" s="97"/>
      <c r="BV313" s="96"/>
      <c r="BW313" s="96"/>
      <c r="BX313" s="91" t="s">
        <v>90</v>
      </c>
      <c r="BY313" s="91" t="s">
        <v>348</v>
      </c>
      <c r="BZ313" s="91" t="s">
        <v>240</v>
      </c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</row>
    <row r="314" spans="1:143" ht="18.75" x14ac:dyDescent="0.25">
      <c r="BG314" s="137"/>
      <c r="BH314" s="137"/>
      <c r="BI314" s="137"/>
      <c r="BJ314" s="137"/>
      <c r="BK314" s="137"/>
      <c r="BL314" s="184"/>
      <c r="BM314" s="185"/>
      <c r="BN314" s="93" t="s">
        <v>220</v>
      </c>
      <c r="BO314" s="192"/>
      <c r="BP314" s="94"/>
      <c r="BQ314" s="168" t="e">
        <f>B258</f>
        <v>#N/A</v>
      </c>
      <c r="BR314" s="168"/>
      <c r="BS314" s="168"/>
      <c r="BT314" s="168"/>
      <c r="BU314" s="94"/>
      <c r="BV314" s="94"/>
      <c r="BW314" s="95"/>
      <c r="BX314" s="91" t="s">
        <v>91</v>
      </c>
      <c r="BY314" s="91" t="s">
        <v>349</v>
      </c>
      <c r="BZ314" s="91" t="s">
        <v>241</v>
      </c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</row>
    <row r="315" spans="1:143" ht="18.75" x14ac:dyDescent="0.25">
      <c r="BG315" s="137"/>
      <c r="BH315" s="137"/>
      <c r="BI315" s="137"/>
      <c r="BJ315" s="137"/>
      <c r="BK315" s="137"/>
      <c r="BL315" s="184"/>
      <c r="BM315" s="185"/>
      <c r="BN315" s="72" t="s">
        <v>222</v>
      </c>
      <c r="BO315" s="73"/>
      <c r="BP315" s="73"/>
      <c r="BQ315" s="214">
        <f>BC524</f>
        <v>0</v>
      </c>
      <c r="BR315" s="73"/>
      <c r="BS315" s="73"/>
      <c r="BT315" s="73"/>
      <c r="BU315" s="73"/>
      <c r="BV315" s="73"/>
      <c r="BW315" s="74"/>
      <c r="BX315" s="69" t="s">
        <v>91</v>
      </c>
      <c r="BY315" s="91" t="s">
        <v>350</v>
      </c>
      <c r="BZ315" s="187" t="s">
        <v>242</v>
      </c>
      <c r="CA315" s="66"/>
      <c r="CB315" s="66"/>
      <c r="CC315" s="66"/>
      <c r="CD315" s="66"/>
      <c r="CE315" s="66"/>
      <c r="CF315" s="66"/>
      <c r="CG315" s="66"/>
      <c r="CH315" s="66"/>
      <c r="CI315" s="66"/>
      <c r="CJ315" s="66"/>
      <c r="CK315" s="66"/>
      <c r="CL315" s="66"/>
      <c r="CM315" s="66"/>
      <c r="CN315" s="66"/>
      <c r="CO315" s="66"/>
      <c r="CP315" s="66"/>
      <c r="CQ315" s="66"/>
      <c r="CR315" s="66"/>
      <c r="CS315" s="66"/>
      <c r="CT315" s="66"/>
      <c r="CU315" s="66"/>
      <c r="CV315" s="66"/>
      <c r="CW315" s="66"/>
      <c r="CX315" s="66"/>
      <c r="CY315" s="66"/>
      <c r="CZ315" s="66"/>
      <c r="DA315" s="66"/>
      <c r="DB315" s="66"/>
      <c r="DC315" s="66"/>
      <c r="DD315" s="66"/>
      <c r="DE315" s="66"/>
      <c r="DF315" s="66"/>
      <c r="DG315" s="66"/>
      <c r="DH315" s="66"/>
      <c r="DI315" s="66"/>
      <c r="DJ315" s="66"/>
      <c r="DK315" s="66"/>
      <c r="DL315" s="66"/>
      <c r="DM315" s="66"/>
      <c r="DN315" s="66"/>
      <c r="DO315" s="66"/>
      <c r="DP315" s="66"/>
      <c r="DQ315" s="66"/>
      <c r="DR315" s="66"/>
      <c r="DS315" s="66"/>
      <c r="DT315" s="66"/>
      <c r="DU315" s="66"/>
      <c r="DV315" s="66"/>
      <c r="DW315" s="66"/>
      <c r="DX315" s="66"/>
      <c r="DY315" s="66"/>
      <c r="DZ315" s="66"/>
      <c r="EA315" s="66"/>
      <c r="EB315" s="66"/>
      <c r="EC315" s="66"/>
      <c r="ED315" s="66"/>
      <c r="EE315" s="66"/>
      <c r="EF315" s="66"/>
      <c r="EG315" s="66"/>
      <c r="EH315" s="66"/>
      <c r="EI315" s="66"/>
      <c r="EJ315" s="66"/>
      <c r="EK315" s="66"/>
      <c r="EL315" s="66"/>
      <c r="EM315" s="66"/>
    </row>
    <row r="316" spans="1:143" ht="18.75" x14ac:dyDescent="0.25">
      <c r="BG316" s="137"/>
      <c r="BH316" s="137"/>
      <c r="BI316" s="137"/>
      <c r="BJ316" s="137"/>
      <c r="BK316" s="137"/>
      <c r="BL316" s="184"/>
      <c r="BM316" s="185"/>
      <c r="BN316" s="193" t="s">
        <v>221</v>
      </c>
      <c r="BO316" s="194"/>
      <c r="BP316" s="194"/>
      <c r="BQ316" s="194">
        <f>BC522</f>
        <v>0</v>
      </c>
      <c r="BR316" s="194"/>
      <c r="BS316" s="194"/>
      <c r="BT316" s="194"/>
      <c r="BU316" s="194"/>
      <c r="BV316" s="194"/>
      <c r="BW316" s="195"/>
      <c r="BX316" s="69"/>
      <c r="BY316" s="91"/>
      <c r="BZ316" s="66"/>
      <c r="CA316" s="66"/>
      <c r="CB316" s="66"/>
      <c r="CC316" s="66"/>
      <c r="CD316" s="66"/>
      <c r="CE316" s="66"/>
      <c r="CF316" s="66"/>
      <c r="CG316" s="66"/>
      <c r="CH316" s="66"/>
      <c r="CI316" s="66"/>
      <c r="CJ316" s="66"/>
      <c r="CK316" s="66"/>
      <c r="CL316" s="66"/>
      <c r="CM316" s="66"/>
      <c r="CN316" s="66"/>
      <c r="CO316" s="66"/>
      <c r="CP316" s="66"/>
      <c r="CQ316" s="66"/>
      <c r="CR316" s="66"/>
      <c r="CS316" s="66"/>
      <c r="CT316" s="66"/>
      <c r="CU316" s="66"/>
      <c r="CV316" s="66"/>
      <c r="CW316" s="66"/>
      <c r="CX316" s="66"/>
      <c r="CY316" s="66"/>
      <c r="CZ316" s="66"/>
      <c r="DA316" s="66"/>
      <c r="DB316" s="66"/>
      <c r="DC316" s="66"/>
      <c r="DD316" s="66"/>
      <c r="DE316" s="66"/>
      <c r="DF316" s="66"/>
      <c r="DG316" s="66"/>
      <c r="DH316" s="66"/>
      <c r="DI316" s="66"/>
      <c r="DJ316" s="66"/>
      <c r="DK316" s="66"/>
      <c r="DL316" s="66"/>
      <c r="DM316" s="66"/>
      <c r="DN316" s="66"/>
      <c r="DO316" s="66"/>
      <c r="DP316" s="66"/>
      <c r="DQ316" s="66"/>
      <c r="DR316" s="66"/>
      <c r="DS316" s="66"/>
      <c r="DT316" s="66"/>
      <c r="DU316" s="66"/>
      <c r="DV316" s="66"/>
      <c r="DW316" s="66"/>
      <c r="DX316" s="66"/>
      <c r="DY316" s="66"/>
      <c r="DZ316" s="66"/>
      <c r="EA316" s="66"/>
      <c r="EB316" s="66"/>
      <c r="EC316" s="66"/>
      <c r="ED316" s="66"/>
      <c r="EE316" s="66"/>
      <c r="EF316" s="66"/>
      <c r="EG316" s="66"/>
      <c r="EH316" s="66"/>
      <c r="EI316" s="66"/>
      <c r="EJ316" s="66"/>
      <c r="EK316" s="66"/>
      <c r="EL316" s="66"/>
      <c r="EM316" s="66"/>
    </row>
    <row r="317" spans="1:143" ht="8.85" customHeight="1" thickBot="1" x14ac:dyDescent="0.3">
      <c r="BG317" s="137"/>
      <c r="BH317" s="137"/>
      <c r="BI317" s="137"/>
      <c r="BJ317" s="137"/>
      <c r="BK317" s="137"/>
      <c r="BL317" s="184"/>
      <c r="BM317" s="185"/>
      <c r="BN317" s="268"/>
      <c r="BO317" s="268"/>
      <c r="BP317" s="268"/>
      <c r="BQ317" s="268"/>
      <c r="BR317" s="269"/>
      <c r="BS317" s="269"/>
      <c r="BT317" s="269"/>
      <c r="BU317" s="269"/>
      <c r="BV317" s="268"/>
      <c r="BW317" s="270"/>
      <c r="BX317" s="69"/>
      <c r="BY317" s="91"/>
      <c r="BZ317" s="66"/>
      <c r="CA317" s="66"/>
      <c r="CB317" s="66"/>
      <c r="CC317" s="66"/>
      <c r="CD317" s="66"/>
      <c r="CE317" s="66"/>
      <c r="CF317" s="66"/>
      <c r="CG317" s="66"/>
      <c r="CH317" s="66"/>
      <c r="CI317" s="66"/>
      <c r="CJ317" s="66"/>
      <c r="CK317" s="66"/>
      <c r="CL317" s="66"/>
      <c r="CM317" s="66"/>
      <c r="CN317" s="66"/>
      <c r="CO317" s="66"/>
      <c r="CP317" s="66"/>
      <c r="CQ317" s="66"/>
      <c r="CR317" s="66"/>
      <c r="CS317" s="66"/>
      <c r="CT317" s="66"/>
      <c r="CU317" s="66"/>
      <c r="CV317" s="66"/>
      <c r="CW317" s="66"/>
      <c r="CX317" s="66"/>
      <c r="CY317" s="66"/>
      <c r="CZ317" s="66"/>
      <c r="DA317" s="66"/>
      <c r="DB317" s="66"/>
      <c r="DC317" s="66"/>
      <c r="DD317" s="66"/>
      <c r="DE317" s="66"/>
      <c r="DF317" s="66"/>
      <c r="DG317" s="66"/>
      <c r="DH317" s="66"/>
      <c r="DI317" s="66"/>
      <c r="DJ317" s="66"/>
      <c r="DK317" s="66"/>
      <c r="DL317" s="66"/>
      <c r="DM317" s="66"/>
      <c r="DN317" s="66"/>
      <c r="DO317" s="66"/>
      <c r="DP317" s="66"/>
      <c r="DQ317" s="66"/>
      <c r="DR317" s="66"/>
      <c r="DS317" s="66"/>
      <c r="DT317" s="66"/>
      <c r="DU317" s="66"/>
      <c r="DV317" s="66"/>
      <c r="DW317" s="66"/>
      <c r="DX317" s="66"/>
      <c r="DY317" s="66"/>
      <c r="DZ317" s="66"/>
      <c r="EA317" s="66"/>
      <c r="EB317" s="66"/>
      <c r="EC317" s="66"/>
      <c r="ED317" s="66"/>
      <c r="EE317" s="66"/>
      <c r="EF317" s="66"/>
      <c r="EG317" s="66"/>
      <c r="EH317" s="66"/>
      <c r="EI317" s="66"/>
      <c r="EJ317" s="66"/>
      <c r="EK317" s="66"/>
      <c r="EL317" s="66"/>
      <c r="EM317" s="66"/>
    </row>
    <row r="318" spans="1:143" ht="40.5" customHeight="1" thickBot="1" x14ac:dyDescent="0.3">
      <c r="BG318" s="137"/>
      <c r="BH318" s="137"/>
      <c r="BI318" s="137"/>
      <c r="BJ318" s="137"/>
      <c r="BK318" s="137"/>
      <c r="BL318" s="186"/>
      <c r="BM318" s="185"/>
      <c r="BN318" s="262"/>
      <c r="BO318" s="262"/>
      <c r="BP318" s="262"/>
      <c r="BQ318" s="263"/>
      <c r="BR318" s="385" t="s">
        <v>285</v>
      </c>
      <c r="BS318" s="386"/>
      <c r="BT318" s="386"/>
      <c r="BU318" s="387"/>
      <c r="BV318" s="262"/>
      <c r="BW318" s="262"/>
      <c r="BX318" s="67"/>
      <c r="BY318" s="67"/>
      <c r="BZ318" s="67"/>
      <c r="CA318" s="67"/>
      <c r="CB318" s="67"/>
      <c r="CC318" s="67"/>
      <c r="CD318" s="67"/>
      <c r="CE318" s="67"/>
      <c r="CF318" s="67"/>
      <c r="CG318" s="67"/>
      <c r="CH318" s="67"/>
      <c r="CI318" s="67"/>
      <c r="CJ318" s="67"/>
      <c r="CK318" s="67"/>
      <c r="CL318" s="67"/>
      <c r="CM318" s="67"/>
      <c r="CN318" s="67"/>
      <c r="CO318" s="67"/>
      <c r="CP318" s="67"/>
      <c r="CQ318" s="67"/>
      <c r="CR318" s="67"/>
      <c r="CS318" s="67"/>
      <c r="CT318" s="67"/>
      <c r="CU318" s="67"/>
      <c r="CV318" s="67"/>
      <c r="CW318" s="67"/>
      <c r="CX318" s="67"/>
      <c r="CY318" s="67"/>
      <c r="CZ318" s="67"/>
      <c r="DA318" s="67"/>
      <c r="DB318" s="67"/>
      <c r="DC318" s="67"/>
      <c r="DD318" s="67"/>
      <c r="DE318" s="67"/>
      <c r="DF318" s="67"/>
      <c r="DG318" s="67"/>
      <c r="DH318" s="67"/>
      <c r="DI318" s="67"/>
      <c r="DJ318" s="67"/>
      <c r="DK318" s="67"/>
      <c r="DL318" s="67"/>
      <c r="DM318" s="67"/>
      <c r="DN318" s="67"/>
      <c r="DO318" s="67"/>
      <c r="DP318" s="67"/>
      <c r="DQ318" s="67"/>
      <c r="DR318" s="67"/>
      <c r="DS318" s="67"/>
      <c r="DT318" s="67"/>
      <c r="DU318" s="67"/>
      <c r="DV318" s="67"/>
      <c r="DW318" s="67"/>
      <c r="DX318" s="67"/>
      <c r="DY318" s="67"/>
      <c r="DZ318" s="67"/>
      <c r="EA318" s="67"/>
      <c r="EB318" s="67"/>
      <c r="EC318" s="67"/>
      <c r="ED318" s="67"/>
      <c r="EE318" s="67"/>
      <c r="EF318" s="67"/>
      <c r="EG318" s="67"/>
      <c r="EH318" s="67"/>
      <c r="EI318" s="67"/>
      <c r="EJ318" s="67"/>
      <c r="EK318" s="67"/>
      <c r="EL318" s="67"/>
      <c r="EM318" s="67"/>
    </row>
    <row r="319" spans="1:143" ht="78" customHeight="1" thickBot="1" x14ac:dyDescent="0.3">
      <c r="BG319" s="137"/>
      <c r="BH319" s="137"/>
      <c r="BI319" s="137"/>
      <c r="BJ319" s="137"/>
      <c r="BK319" s="137"/>
      <c r="BL319" s="186"/>
      <c r="BM319" s="185"/>
      <c r="BN319" s="267" t="s">
        <v>252</v>
      </c>
      <c r="BO319" s="267" t="s">
        <v>253</v>
      </c>
      <c r="BP319" s="267" t="s">
        <v>3</v>
      </c>
      <c r="BQ319" s="267" t="s">
        <v>5</v>
      </c>
      <c r="BR319" s="264" t="s">
        <v>286</v>
      </c>
      <c r="BS319" s="265" t="s">
        <v>287</v>
      </c>
      <c r="BT319" s="265" t="s">
        <v>288</v>
      </c>
      <c r="BU319" s="266" t="s">
        <v>289</v>
      </c>
      <c r="BV319" s="267" t="s">
        <v>172</v>
      </c>
      <c r="BW319" s="267" t="s">
        <v>243</v>
      </c>
      <c r="BX319" s="67"/>
      <c r="BY319" s="67"/>
      <c r="BZ319" s="67"/>
      <c r="CA319" s="67"/>
      <c r="CB319" s="67"/>
      <c r="CC319" s="67"/>
      <c r="CD319" s="67"/>
      <c r="CE319" s="67"/>
      <c r="CF319" s="67"/>
      <c r="CG319" s="67"/>
      <c r="CH319" s="67"/>
      <c r="CI319" s="67"/>
      <c r="CJ319" s="67"/>
      <c r="CK319" s="67"/>
      <c r="CL319" s="67"/>
      <c r="CM319" s="67"/>
      <c r="CN319" s="67"/>
      <c r="CO319" s="67"/>
      <c r="CP319" s="67"/>
      <c r="CQ319" s="67"/>
      <c r="CR319" s="67"/>
      <c r="CS319" s="67"/>
      <c r="CT319" s="67"/>
      <c r="CU319" s="67"/>
      <c r="CV319" s="67"/>
      <c r="CW319" s="67"/>
      <c r="CX319" s="67"/>
      <c r="CY319" s="67"/>
      <c r="CZ319" s="67"/>
      <c r="DA319" s="67"/>
      <c r="DB319" s="67"/>
      <c r="DC319" s="67"/>
      <c r="DD319" s="67"/>
      <c r="DE319" s="67"/>
      <c r="DF319" s="67"/>
      <c r="DG319" s="67"/>
      <c r="DH319" s="67"/>
      <c r="DI319" s="67"/>
      <c r="DJ319" s="67"/>
      <c r="DK319" s="67"/>
      <c r="DL319" s="67"/>
      <c r="DM319" s="67"/>
      <c r="DN319" s="67"/>
      <c r="DO319" s="67"/>
      <c r="DP319" s="67"/>
      <c r="DQ319" s="67"/>
      <c r="DR319" s="67"/>
      <c r="DS319" s="67"/>
      <c r="DT319" s="67"/>
      <c r="DU319" s="67"/>
      <c r="DV319" s="67"/>
      <c r="DW319" s="67"/>
      <c r="DX319" s="67"/>
      <c r="DY319" s="67"/>
      <c r="DZ319" s="67"/>
      <c r="EA319" s="67"/>
      <c r="EB319" s="67"/>
      <c r="EC319" s="67"/>
      <c r="ED319" s="67"/>
      <c r="EE319" s="67"/>
      <c r="EF319" s="67"/>
      <c r="EG319" s="67"/>
      <c r="EH319" s="67"/>
      <c r="EI319" s="67"/>
      <c r="EJ319" s="67"/>
      <c r="EK319" s="67"/>
      <c r="EL319" s="67"/>
      <c r="EM319" s="67"/>
    </row>
    <row r="320" spans="1:143" ht="19.5" thickBot="1" x14ac:dyDescent="0.3">
      <c r="BG320" s="137"/>
      <c r="BH320" s="137"/>
      <c r="BI320" s="137"/>
      <c r="BJ320" s="137"/>
      <c r="BK320" s="137"/>
      <c r="BL320" s="85"/>
      <c r="BM320" s="85">
        <v>1</v>
      </c>
      <c r="BN320" s="272"/>
      <c r="BO320" s="273"/>
      <c r="BP320" s="273"/>
      <c r="BQ320" s="273"/>
      <c r="BR320" s="273"/>
      <c r="BS320" s="273"/>
      <c r="BT320" s="273"/>
      <c r="BU320" s="273"/>
      <c r="BV320" s="273"/>
      <c r="BW320" s="355"/>
      <c r="BX320" s="382" t="s">
        <v>403</v>
      </c>
      <c r="BY320" s="137"/>
      <c r="BZ320" s="137"/>
      <c r="CA320" s="137"/>
      <c r="CB320" s="137"/>
      <c r="CC320" s="137"/>
      <c r="CD320" s="137"/>
      <c r="CE320" s="137"/>
      <c r="CF320" s="137"/>
      <c r="CG320" s="67"/>
      <c r="CH320" s="67"/>
      <c r="CI320" s="67"/>
      <c r="CJ320" s="67"/>
      <c r="CK320" s="6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</row>
    <row r="321" spans="59:143" ht="18.75" x14ac:dyDescent="0.25">
      <c r="BG321" s="137"/>
      <c r="BH321" s="137"/>
      <c r="BI321" s="137"/>
      <c r="BJ321" s="137"/>
      <c r="BK321" s="137"/>
      <c r="BL321" s="85"/>
      <c r="BM321" s="85">
        <v>2</v>
      </c>
      <c r="BN321" s="340"/>
      <c r="BO321" s="340"/>
      <c r="BP321" s="340"/>
      <c r="BQ321" s="340"/>
      <c r="BR321" s="348"/>
      <c r="BS321" s="348"/>
      <c r="BT321" s="348"/>
      <c r="BU321" s="348"/>
      <c r="BV321" s="352"/>
      <c r="BW321" s="356"/>
      <c r="BX321" s="383"/>
      <c r="BY321" s="137"/>
      <c r="BZ321" s="137"/>
      <c r="CA321" s="137"/>
      <c r="CB321" s="361" t="str">
        <f>IF(BW321="","",BW321)</f>
        <v/>
      </c>
      <c r="CC321" s="361" t="str">
        <f>IF(BV321="","",BV321)</f>
        <v/>
      </c>
      <c r="CD321" s="137"/>
      <c r="CE321" s="137"/>
      <c r="CF321" s="137"/>
      <c r="CG321" s="67"/>
      <c r="CH321" s="67"/>
      <c r="CI321" s="67"/>
      <c r="CJ321" s="67"/>
      <c r="CK321" s="6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</row>
    <row r="322" spans="59:143" ht="18.75" x14ac:dyDescent="0.25">
      <c r="BG322" s="137"/>
      <c r="BH322" s="137"/>
      <c r="BI322" s="137"/>
      <c r="BJ322" s="137"/>
      <c r="BK322" s="137"/>
      <c r="BL322" s="85"/>
      <c r="BM322" s="85">
        <v>3</v>
      </c>
      <c r="BN322" s="340"/>
      <c r="BO322" s="340"/>
      <c r="BP322" s="340"/>
      <c r="BQ322" s="340"/>
      <c r="BR322" s="349"/>
      <c r="BS322" s="349"/>
      <c r="BT322" s="349"/>
      <c r="BU322" s="349"/>
      <c r="BV322" s="353"/>
      <c r="BW322" s="357"/>
      <c r="BX322" s="383"/>
      <c r="BY322" s="137"/>
      <c r="BZ322" s="137"/>
      <c r="CA322" s="137"/>
      <c r="CB322" s="361" t="str">
        <f t="shared" ref="CB322:CB385" si="6">IF(BW322="","",BW322)</f>
        <v/>
      </c>
      <c r="CC322" s="361" t="str">
        <f t="shared" ref="CC322:CC385" si="7">IF(BV322="","",BV322)</f>
        <v/>
      </c>
      <c r="CD322" s="137"/>
      <c r="CE322" s="137"/>
      <c r="CF322" s="137"/>
      <c r="CG322" s="67"/>
      <c r="CH322" s="67"/>
      <c r="CI322" s="67"/>
      <c r="CJ322" s="67"/>
      <c r="CK322" s="6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</row>
    <row r="323" spans="59:143" ht="18.75" x14ac:dyDescent="0.25">
      <c r="BG323" s="137"/>
      <c r="BH323" s="137"/>
      <c r="BI323" s="137"/>
      <c r="BJ323" s="137"/>
      <c r="BK323" s="137"/>
      <c r="BL323" s="85"/>
      <c r="BM323" s="85">
        <v>4</v>
      </c>
      <c r="BN323" s="340"/>
      <c r="BO323" s="340"/>
      <c r="BP323" s="340"/>
      <c r="BQ323" s="340"/>
      <c r="BR323" s="349"/>
      <c r="BS323" s="349"/>
      <c r="BT323" s="349"/>
      <c r="BU323" s="349"/>
      <c r="BV323" s="353"/>
      <c r="BW323" s="357"/>
      <c r="BX323" s="383"/>
      <c r="BY323" s="137"/>
      <c r="BZ323" s="137"/>
      <c r="CA323" s="137"/>
      <c r="CB323" s="361" t="str">
        <f t="shared" si="6"/>
        <v/>
      </c>
      <c r="CC323" s="361" t="str">
        <f t="shared" si="7"/>
        <v/>
      </c>
      <c r="CD323" s="137"/>
      <c r="CE323" s="137"/>
      <c r="CF323" s="137"/>
      <c r="CG323" s="67"/>
      <c r="CH323" s="67"/>
      <c r="CI323" s="67"/>
      <c r="CJ323" s="67"/>
      <c r="CK323" s="6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</row>
    <row r="324" spans="59:143" ht="31.5" customHeight="1" x14ac:dyDescent="0.25">
      <c r="BG324" s="137"/>
      <c r="BH324" s="137"/>
      <c r="BI324" s="137"/>
      <c r="BJ324" s="137"/>
      <c r="BK324" s="137"/>
      <c r="BL324" s="85"/>
      <c r="BM324" s="85">
        <v>5</v>
      </c>
      <c r="BN324" s="340"/>
      <c r="BO324" s="340"/>
      <c r="BP324" s="340"/>
      <c r="BQ324" s="340"/>
      <c r="BR324" s="343"/>
      <c r="BS324" s="349"/>
      <c r="BT324" s="349"/>
      <c r="BU324" s="349"/>
      <c r="BV324" s="353"/>
      <c r="BW324" s="357"/>
      <c r="BX324" s="383"/>
      <c r="BY324" s="137"/>
      <c r="BZ324" s="137"/>
      <c r="CA324" s="137"/>
      <c r="CB324" s="361" t="str">
        <f t="shared" si="6"/>
        <v/>
      </c>
      <c r="CC324" s="361" t="str">
        <f t="shared" si="7"/>
        <v/>
      </c>
      <c r="CD324" s="137"/>
      <c r="CE324" s="137"/>
      <c r="CF324" s="137"/>
      <c r="CG324" s="67"/>
      <c r="CH324" s="67"/>
      <c r="CI324" s="67"/>
      <c r="CJ324" s="67"/>
      <c r="CK324" s="6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</row>
    <row r="325" spans="59:143" ht="18.75" x14ac:dyDescent="0.25">
      <c r="BG325" s="137"/>
      <c r="BH325" s="137"/>
      <c r="BI325" s="137"/>
      <c r="BJ325" s="137"/>
      <c r="BK325" s="137"/>
      <c r="BL325" s="85"/>
      <c r="BM325" s="85">
        <v>6</v>
      </c>
      <c r="BN325" s="340"/>
      <c r="BO325" s="340"/>
      <c r="BP325" s="340"/>
      <c r="BQ325" s="340"/>
      <c r="BR325" s="349"/>
      <c r="BS325" s="349"/>
      <c r="BT325" s="349"/>
      <c r="BU325" s="349"/>
      <c r="BV325" s="353"/>
      <c r="BW325" s="357"/>
      <c r="BX325" s="383"/>
      <c r="BY325" s="137"/>
      <c r="BZ325" s="137"/>
      <c r="CA325" s="137"/>
      <c r="CB325" s="361" t="str">
        <f t="shared" si="6"/>
        <v/>
      </c>
      <c r="CC325" s="361" t="str">
        <f t="shared" si="7"/>
        <v/>
      </c>
      <c r="CD325" s="137"/>
      <c r="CE325" s="137"/>
      <c r="CF325" s="137"/>
      <c r="CG325" s="67"/>
      <c r="CH325" s="67"/>
      <c r="CI325" s="67"/>
      <c r="CJ325" s="67"/>
      <c r="CK325" s="6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</row>
    <row r="326" spans="59:143" ht="18.75" x14ac:dyDescent="0.25">
      <c r="BG326" s="137"/>
      <c r="BH326" s="137"/>
      <c r="BI326" s="137"/>
      <c r="BJ326" s="137"/>
      <c r="BK326" s="137"/>
      <c r="BL326" s="85"/>
      <c r="BM326" s="85">
        <v>7</v>
      </c>
      <c r="BN326" s="340"/>
      <c r="BO326" s="340"/>
      <c r="BP326" s="340"/>
      <c r="BQ326" s="340"/>
      <c r="BR326" s="349"/>
      <c r="BS326" s="349"/>
      <c r="BT326" s="349"/>
      <c r="BU326" s="349"/>
      <c r="BV326" s="353"/>
      <c r="BW326" s="357"/>
      <c r="BX326" s="383"/>
      <c r="BY326" s="137"/>
      <c r="BZ326" s="137"/>
      <c r="CA326" s="137"/>
      <c r="CB326" s="361" t="str">
        <f t="shared" si="6"/>
        <v/>
      </c>
      <c r="CC326" s="361" t="str">
        <f t="shared" si="7"/>
        <v/>
      </c>
      <c r="CD326" s="137"/>
      <c r="CE326" s="137"/>
      <c r="CF326" s="137"/>
      <c r="CG326" s="67"/>
      <c r="CH326" s="67"/>
      <c r="CI326" s="67"/>
      <c r="CJ326" s="67"/>
      <c r="CK326" s="67"/>
      <c r="CL326" s="137"/>
      <c r="CM326" s="137"/>
      <c r="CN326" s="137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3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</row>
    <row r="327" spans="59:143" ht="18.75" x14ac:dyDescent="0.25">
      <c r="BG327" s="137"/>
      <c r="BH327" s="137"/>
      <c r="BI327" s="137"/>
      <c r="BJ327" s="137"/>
      <c r="BK327" s="137"/>
      <c r="BL327" s="85"/>
      <c r="BM327" s="85">
        <v>8</v>
      </c>
      <c r="BN327" s="340"/>
      <c r="BO327" s="340"/>
      <c r="BP327" s="340"/>
      <c r="BQ327" s="340"/>
      <c r="BR327" s="349"/>
      <c r="BS327" s="349"/>
      <c r="BT327" s="349"/>
      <c r="BU327" s="349"/>
      <c r="BV327" s="353"/>
      <c r="BW327" s="357"/>
      <c r="BX327" s="383"/>
      <c r="BY327" s="137"/>
      <c r="BZ327" s="137"/>
      <c r="CA327" s="137"/>
      <c r="CB327" s="361" t="str">
        <f t="shared" si="6"/>
        <v/>
      </c>
      <c r="CC327" s="361" t="str">
        <f t="shared" si="7"/>
        <v/>
      </c>
      <c r="CD327" s="137"/>
      <c r="CE327" s="137"/>
      <c r="CF327" s="137"/>
      <c r="CG327" s="67"/>
      <c r="CH327" s="67"/>
      <c r="CI327" s="67"/>
      <c r="CJ327" s="67"/>
      <c r="CK327" s="6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</row>
    <row r="328" spans="59:143" ht="18.75" x14ac:dyDescent="0.25">
      <c r="BG328" s="137"/>
      <c r="BH328" s="137"/>
      <c r="BI328" s="137"/>
      <c r="BJ328" s="137"/>
      <c r="BK328" s="137"/>
      <c r="BL328" s="85"/>
      <c r="BM328" s="85">
        <v>9</v>
      </c>
      <c r="BN328" s="340"/>
      <c r="BO328" s="340"/>
      <c r="BP328" s="340"/>
      <c r="BQ328" s="340"/>
      <c r="BR328" s="343"/>
      <c r="BS328" s="349"/>
      <c r="BT328" s="349"/>
      <c r="BU328" s="349"/>
      <c r="BV328" s="353"/>
      <c r="BW328" s="357"/>
      <c r="BX328" s="383"/>
      <c r="BY328" s="137"/>
      <c r="BZ328" s="137"/>
      <c r="CA328" s="137"/>
      <c r="CB328" s="361" t="str">
        <f t="shared" si="6"/>
        <v/>
      </c>
      <c r="CC328" s="361" t="str">
        <f t="shared" si="7"/>
        <v/>
      </c>
      <c r="CD328" s="137"/>
      <c r="CE328" s="137"/>
      <c r="CF328" s="137"/>
      <c r="CG328" s="67"/>
      <c r="CH328" s="67"/>
      <c r="CI328" s="67"/>
      <c r="CJ328" s="67"/>
      <c r="CK328" s="67"/>
      <c r="CL328" s="137"/>
      <c r="CM328" s="137"/>
      <c r="CN328" s="137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3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</row>
    <row r="329" spans="59:143" ht="32.25" customHeight="1" x14ac:dyDescent="0.25">
      <c r="BG329" s="137"/>
      <c r="BH329" s="137"/>
      <c r="BI329" s="137"/>
      <c r="BJ329" s="137"/>
      <c r="BK329" s="137"/>
      <c r="BL329" s="85"/>
      <c r="BM329" s="85">
        <v>10</v>
      </c>
      <c r="BN329" s="340"/>
      <c r="BO329" s="340"/>
      <c r="BP329" s="340"/>
      <c r="BQ329" s="340"/>
      <c r="BR329" s="350"/>
      <c r="BS329" s="350"/>
      <c r="BT329" s="350"/>
      <c r="BU329" s="349"/>
      <c r="BV329" s="353"/>
      <c r="BW329" s="357"/>
      <c r="BX329" s="383"/>
      <c r="BY329" s="137"/>
      <c r="BZ329" s="137"/>
      <c r="CA329" s="137"/>
      <c r="CB329" s="361" t="str">
        <f t="shared" si="6"/>
        <v/>
      </c>
      <c r="CC329" s="361" t="str">
        <f t="shared" si="7"/>
        <v/>
      </c>
      <c r="CD329" s="137"/>
      <c r="CE329" s="137"/>
      <c r="CF329" s="137"/>
      <c r="CG329" s="67"/>
      <c r="CH329" s="67"/>
      <c r="CI329" s="67"/>
      <c r="CJ329" s="67"/>
      <c r="CK329" s="6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</row>
    <row r="330" spans="59:143" ht="18.75" x14ac:dyDescent="0.25">
      <c r="BG330" s="137"/>
      <c r="BH330" s="137"/>
      <c r="BI330" s="137"/>
      <c r="BJ330" s="137"/>
      <c r="BK330" s="137"/>
      <c r="BL330" s="85"/>
      <c r="BM330" s="85">
        <v>11</v>
      </c>
      <c r="BN330" s="340"/>
      <c r="BO330" s="340"/>
      <c r="BP330" s="340"/>
      <c r="BQ330" s="340"/>
      <c r="BR330" s="343"/>
      <c r="BS330" s="349"/>
      <c r="BT330" s="349"/>
      <c r="BU330" s="349"/>
      <c r="BV330" s="353"/>
      <c r="BW330" s="357"/>
      <c r="BX330" s="383"/>
      <c r="BY330" s="137"/>
      <c r="BZ330" s="137"/>
      <c r="CA330" s="137"/>
      <c r="CB330" s="361" t="str">
        <f t="shared" si="6"/>
        <v/>
      </c>
      <c r="CC330" s="361" t="str">
        <f t="shared" si="7"/>
        <v/>
      </c>
      <c r="CD330" s="137"/>
      <c r="CE330" s="137"/>
      <c r="CF330" s="137"/>
      <c r="CG330" s="67"/>
      <c r="CH330" s="67"/>
      <c r="CI330" s="67"/>
      <c r="CJ330" s="67"/>
      <c r="CK330" s="6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</row>
    <row r="331" spans="59:143" ht="18.75" x14ac:dyDescent="0.25">
      <c r="BG331" s="137"/>
      <c r="BH331" s="137"/>
      <c r="BI331" s="137"/>
      <c r="BJ331" s="137"/>
      <c r="BK331" s="137"/>
      <c r="BL331" s="85"/>
      <c r="BM331" s="85">
        <v>12</v>
      </c>
      <c r="BN331" s="340"/>
      <c r="BO331" s="340"/>
      <c r="BP331" s="340"/>
      <c r="BQ331" s="340"/>
      <c r="BR331" s="340"/>
      <c r="BS331" s="350"/>
      <c r="BT331" s="340"/>
      <c r="BU331" s="349"/>
      <c r="BV331" s="353"/>
      <c r="BW331" s="357"/>
      <c r="BX331" s="383"/>
      <c r="BY331" s="137"/>
      <c r="BZ331" s="137"/>
      <c r="CA331" s="137"/>
      <c r="CB331" s="361" t="str">
        <f t="shared" si="6"/>
        <v/>
      </c>
      <c r="CC331" s="361" t="str">
        <f t="shared" si="7"/>
        <v/>
      </c>
      <c r="CD331" s="137"/>
      <c r="CE331" s="137"/>
      <c r="CF331" s="137"/>
      <c r="CG331" s="67"/>
      <c r="CH331" s="67"/>
      <c r="CI331" s="67"/>
      <c r="CJ331" s="67"/>
      <c r="CK331" s="6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</row>
    <row r="332" spans="59:143" ht="30" customHeight="1" x14ac:dyDescent="0.25">
      <c r="BG332" s="137"/>
      <c r="BH332" s="137"/>
      <c r="BI332" s="137"/>
      <c r="BJ332" s="137"/>
      <c r="BK332" s="137"/>
      <c r="BL332" s="85"/>
      <c r="BM332" s="85">
        <v>13</v>
      </c>
      <c r="BN332" s="340"/>
      <c r="BO332" s="340"/>
      <c r="BP332" s="340"/>
      <c r="BQ332" s="340"/>
      <c r="BR332" s="343"/>
      <c r="BS332" s="349"/>
      <c r="BT332" s="349"/>
      <c r="BU332" s="349"/>
      <c r="BV332" s="353"/>
      <c r="BW332" s="357"/>
      <c r="BX332" s="383"/>
      <c r="BY332" s="137"/>
      <c r="BZ332" s="137"/>
      <c r="CA332" s="137"/>
      <c r="CB332" s="361" t="str">
        <f t="shared" si="6"/>
        <v/>
      </c>
      <c r="CC332" s="361" t="str">
        <f t="shared" si="7"/>
        <v/>
      </c>
      <c r="CD332" s="137"/>
      <c r="CE332" s="137"/>
      <c r="CF332" s="137"/>
      <c r="CG332" s="67"/>
      <c r="CH332" s="67"/>
      <c r="CI332" s="67"/>
      <c r="CJ332" s="67"/>
      <c r="CK332" s="6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</row>
    <row r="333" spans="59:143" ht="60" customHeight="1" x14ac:dyDescent="0.25">
      <c r="BG333" s="137"/>
      <c r="BH333" s="137"/>
      <c r="BI333" s="137"/>
      <c r="BJ333" s="137"/>
      <c r="BK333" s="137"/>
      <c r="BL333" s="85"/>
      <c r="BM333" s="85">
        <v>14</v>
      </c>
      <c r="BN333" s="340"/>
      <c r="BO333" s="340"/>
      <c r="BP333" s="340"/>
      <c r="BQ333" s="340"/>
      <c r="BR333" s="343"/>
      <c r="BS333" s="349"/>
      <c r="BT333" s="349"/>
      <c r="BU333" s="349"/>
      <c r="BV333" s="353"/>
      <c r="BW333" s="357"/>
      <c r="BX333" s="383"/>
      <c r="BY333" s="137"/>
      <c r="BZ333" s="137"/>
      <c r="CA333" s="137"/>
      <c r="CB333" s="361" t="str">
        <f t="shared" si="6"/>
        <v/>
      </c>
      <c r="CC333" s="361" t="str">
        <f t="shared" si="7"/>
        <v/>
      </c>
      <c r="CD333" s="137"/>
      <c r="CE333" s="137"/>
      <c r="CF333" s="137"/>
      <c r="CG333" s="67"/>
      <c r="CH333" s="67"/>
      <c r="CI333" s="67"/>
      <c r="CJ333" s="67"/>
      <c r="CK333" s="6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</row>
    <row r="334" spans="59:143" ht="18.75" x14ac:dyDescent="0.25">
      <c r="BG334" s="137"/>
      <c r="BH334" s="137"/>
      <c r="BI334" s="137"/>
      <c r="BJ334" s="137"/>
      <c r="BK334" s="137"/>
      <c r="BL334" s="85"/>
      <c r="BM334" s="85">
        <v>15</v>
      </c>
      <c r="BN334" s="340"/>
      <c r="BO334" s="340"/>
      <c r="BP334" s="340"/>
      <c r="BQ334" s="340"/>
      <c r="BR334" s="349"/>
      <c r="BS334" s="349"/>
      <c r="BT334" s="349"/>
      <c r="BU334" s="349"/>
      <c r="BV334" s="353"/>
      <c r="BW334" s="357"/>
      <c r="BX334" s="383"/>
      <c r="BY334" s="137"/>
      <c r="BZ334" s="137"/>
      <c r="CA334" s="137"/>
      <c r="CB334" s="361" t="str">
        <f t="shared" si="6"/>
        <v/>
      </c>
      <c r="CC334" s="361" t="str">
        <f t="shared" si="7"/>
        <v/>
      </c>
      <c r="CD334" s="137"/>
      <c r="CE334" s="137"/>
      <c r="CF334" s="137"/>
      <c r="CG334" s="67"/>
      <c r="CH334" s="67"/>
      <c r="CI334" s="67"/>
      <c r="CJ334" s="67"/>
      <c r="CK334" s="6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</row>
    <row r="335" spans="59:143" ht="18.75" x14ac:dyDescent="0.25">
      <c r="BG335" s="137"/>
      <c r="BH335" s="137"/>
      <c r="BI335" s="137"/>
      <c r="BJ335" s="137"/>
      <c r="BK335" s="137"/>
      <c r="BL335" s="85"/>
      <c r="BM335" s="85">
        <v>16</v>
      </c>
      <c r="BN335" s="340"/>
      <c r="BO335" s="340"/>
      <c r="BP335" s="340"/>
      <c r="BQ335" s="340"/>
      <c r="BR335" s="349"/>
      <c r="BS335" s="349"/>
      <c r="BT335" s="349"/>
      <c r="BU335" s="349"/>
      <c r="BV335" s="353"/>
      <c r="BW335" s="357"/>
      <c r="BX335" s="383"/>
      <c r="BY335" s="137"/>
      <c r="BZ335" s="137"/>
      <c r="CA335" s="137"/>
      <c r="CB335" s="361" t="str">
        <f t="shared" si="6"/>
        <v/>
      </c>
      <c r="CC335" s="361" t="str">
        <f t="shared" si="7"/>
        <v/>
      </c>
      <c r="CD335" s="137"/>
      <c r="CE335" s="137"/>
      <c r="CF335" s="137"/>
      <c r="CG335" s="67"/>
      <c r="CH335" s="67"/>
      <c r="CI335" s="67"/>
      <c r="CJ335" s="67"/>
      <c r="CK335" s="6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</row>
    <row r="336" spans="59:143" ht="18.75" x14ac:dyDescent="0.25">
      <c r="BG336" s="137"/>
      <c r="BH336" s="137"/>
      <c r="BI336" s="137"/>
      <c r="BJ336" s="137"/>
      <c r="BK336" s="137"/>
      <c r="BL336" s="85"/>
      <c r="BM336" s="85">
        <v>17</v>
      </c>
      <c r="BN336" s="340"/>
      <c r="BO336" s="340"/>
      <c r="BP336" s="340"/>
      <c r="BQ336" s="340"/>
      <c r="BR336" s="349"/>
      <c r="BS336" s="349"/>
      <c r="BT336" s="349"/>
      <c r="BU336" s="349"/>
      <c r="BV336" s="353"/>
      <c r="BW336" s="357"/>
      <c r="BX336" s="383"/>
      <c r="BY336" s="137"/>
      <c r="BZ336" s="137"/>
      <c r="CA336" s="137"/>
      <c r="CB336" s="361" t="str">
        <f t="shared" si="6"/>
        <v/>
      </c>
      <c r="CC336" s="361" t="str">
        <f t="shared" si="7"/>
        <v/>
      </c>
      <c r="CD336" s="137"/>
      <c r="CE336" s="137"/>
      <c r="CF336" s="137"/>
      <c r="CG336" s="67"/>
      <c r="CH336" s="67"/>
      <c r="CI336" s="67"/>
      <c r="CJ336" s="67"/>
      <c r="CK336" s="6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</row>
    <row r="337" spans="59:143" ht="18.75" x14ac:dyDescent="0.25">
      <c r="BG337" s="137"/>
      <c r="BH337" s="137"/>
      <c r="BI337" s="137"/>
      <c r="BJ337" s="137"/>
      <c r="BK337" s="137"/>
      <c r="BL337" s="85"/>
      <c r="BM337" s="85">
        <v>18</v>
      </c>
      <c r="BN337" s="340"/>
      <c r="BO337" s="340"/>
      <c r="BP337" s="340"/>
      <c r="BQ337" s="340"/>
      <c r="BR337" s="349"/>
      <c r="BS337" s="349"/>
      <c r="BT337" s="349"/>
      <c r="BU337" s="349"/>
      <c r="BV337" s="353"/>
      <c r="BW337" s="357"/>
      <c r="BX337" s="383"/>
      <c r="BY337" s="137"/>
      <c r="BZ337" s="137"/>
      <c r="CA337" s="137"/>
      <c r="CB337" s="361" t="str">
        <f t="shared" si="6"/>
        <v/>
      </c>
      <c r="CC337" s="361" t="str">
        <f t="shared" si="7"/>
        <v/>
      </c>
      <c r="CD337" s="137"/>
      <c r="CE337" s="137"/>
      <c r="CF337" s="137"/>
      <c r="CG337" s="67"/>
      <c r="CH337" s="67"/>
      <c r="CI337" s="67"/>
      <c r="CJ337" s="67"/>
      <c r="CK337" s="6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</row>
    <row r="338" spans="59:143" ht="18.75" x14ac:dyDescent="0.25">
      <c r="BG338" s="137"/>
      <c r="BH338" s="137"/>
      <c r="BI338" s="137"/>
      <c r="BJ338" s="137"/>
      <c r="BK338" s="137"/>
      <c r="BL338" s="85"/>
      <c r="BM338" s="85">
        <v>19</v>
      </c>
      <c r="BN338" s="340"/>
      <c r="BO338" s="340"/>
      <c r="BP338" s="340"/>
      <c r="BQ338" s="340"/>
      <c r="BR338" s="343"/>
      <c r="BS338" s="343"/>
      <c r="BT338" s="343"/>
      <c r="BU338" s="343"/>
      <c r="BV338" s="353"/>
      <c r="BW338" s="357"/>
      <c r="BX338" s="383"/>
      <c r="BY338" s="137"/>
      <c r="BZ338" s="137"/>
      <c r="CA338" s="137"/>
      <c r="CB338" s="361" t="str">
        <f t="shared" si="6"/>
        <v/>
      </c>
      <c r="CC338" s="361" t="str">
        <f t="shared" si="7"/>
        <v/>
      </c>
      <c r="CD338" s="137"/>
      <c r="CE338" s="137"/>
      <c r="CF338" s="137"/>
      <c r="CG338" s="67"/>
      <c r="CH338" s="67"/>
      <c r="CI338" s="67"/>
      <c r="CJ338" s="67"/>
      <c r="CK338" s="6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</row>
    <row r="339" spans="59:143" ht="18.75" x14ac:dyDescent="0.25">
      <c r="BG339" s="137"/>
      <c r="BH339" s="137"/>
      <c r="BI339" s="137"/>
      <c r="BJ339" s="137"/>
      <c r="BK339" s="137"/>
      <c r="BL339" s="85"/>
      <c r="BM339" s="85">
        <v>20</v>
      </c>
      <c r="BN339" s="340"/>
      <c r="BO339" s="340"/>
      <c r="BP339" s="340"/>
      <c r="BQ339" s="340"/>
      <c r="BR339" s="343"/>
      <c r="BS339" s="343"/>
      <c r="BT339" s="343"/>
      <c r="BU339" s="343"/>
      <c r="BV339" s="353"/>
      <c r="BW339" s="357"/>
      <c r="BX339" s="383"/>
      <c r="BY339" s="137"/>
      <c r="BZ339" s="137"/>
      <c r="CA339" s="137"/>
      <c r="CB339" s="361" t="str">
        <f t="shared" si="6"/>
        <v/>
      </c>
      <c r="CC339" s="361" t="str">
        <f t="shared" si="7"/>
        <v/>
      </c>
      <c r="CD339" s="137"/>
      <c r="CE339" s="137"/>
      <c r="CF339" s="137"/>
      <c r="CG339" s="67"/>
      <c r="CH339" s="67"/>
      <c r="CI339" s="67"/>
      <c r="CJ339" s="67"/>
      <c r="CK339" s="6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</row>
    <row r="340" spans="59:143" ht="18.75" x14ac:dyDescent="0.25">
      <c r="BG340" s="137"/>
      <c r="BH340" s="137"/>
      <c r="BI340" s="137"/>
      <c r="BJ340" s="137"/>
      <c r="BK340" s="137"/>
      <c r="BL340" s="85"/>
      <c r="BM340" s="85">
        <v>21</v>
      </c>
      <c r="BN340" s="340"/>
      <c r="BO340" s="340"/>
      <c r="BP340" s="340"/>
      <c r="BQ340" s="340"/>
      <c r="BR340" s="351"/>
      <c r="BS340" s="351"/>
      <c r="BT340" s="351"/>
      <c r="BU340" s="351"/>
      <c r="BV340" s="353"/>
      <c r="BW340" s="357"/>
      <c r="BX340" s="383"/>
      <c r="BY340" s="137"/>
      <c r="BZ340" s="137"/>
      <c r="CA340" s="137"/>
      <c r="CB340" s="361" t="str">
        <f t="shared" si="6"/>
        <v/>
      </c>
      <c r="CC340" s="361" t="str">
        <f t="shared" si="7"/>
        <v/>
      </c>
      <c r="CD340" s="137"/>
      <c r="CE340" s="137"/>
      <c r="CF340" s="137"/>
      <c r="CG340" s="67"/>
      <c r="CH340" s="67"/>
      <c r="CI340" s="67"/>
      <c r="CJ340" s="67"/>
      <c r="CK340" s="6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</row>
    <row r="341" spans="59:143" ht="18.75" x14ac:dyDescent="0.25">
      <c r="BG341" s="137"/>
      <c r="BH341" s="137"/>
      <c r="BI341" s="137"/>
      <c r="BJ341" s="137"/>
      <c r="BK341" s="137"/>
      <c r="BL341" s="85"/>
      <c r="BM341" s="85">
        <v>22</v>
      </c>
      <c r="BN341" s="340"/>
      <c r="BO341" s="340"/>
      <c r="BP341" s="340"/>
      <c r="BQ341" s="340"/>
      <c r="BR341" s="351"/>
      <c r="BS341" s="351"/>
      <c r="BT341" s="351"/>
      <c r="BU341" s="351"/>
      <c r="BV341" s="353"/>
      <c r="BW341" s="357"/>
      <c r="BX341" s="383"/>
      <c r="BY341" s="137"/>
      <c r="BZ341" s="137"/>
      <c r="CA341" s="137"/>
      <c r="CB341" s="361" t="str">
        <f t="shared" si="6"/>
        <v/>
      </c>
      <c r="CC341" s="361" t="str">
        <f t="shared" si="7"/>
        <v/>
      </c>
      <c r="CD341" s="137"/>
      <c r="CE341" s="137"/>
      <c r="CF341" s="137"/>
      <c r="CG341" s="67"/>
      <c r="CH341" s="67"/>
      <c r="CI341" s="67"/>
      <c r="CJ341" s="67"/>
      <c r="CK341" s="6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</row>
    <row r="342" spans="59:143" ht="18.75" x14ac:dyDescent="0.25">
      <c r="BG342" s="137"/>
      <c r="BH342" s="137"/>
      <c r="BI342" s="137"/>
      <c r="BJ342" s="137"/>
      <c r="BK342" s="137"/>
      <c r="BL342" s="85"/>
      <c r="BM342" s="85">
        <v>23</v>
      </c>
      <c r="BN342" s="340"/>
      <c r="BO342" s="340"/>
      <c r="BP342" s="340"/>
      <c r="BQ342" s="340"/>
      <c r="BR342" s="343"/>
      <c r="BS342" s="351"/>
      <c r="BT342" s="351"/>
      <c r="BU342" s="351"/>
      <c r="BV342" s="353"/>
      <c r="BW342" s="357"/>
      <c r="BX342" s="383"/>
      <c r="BY342" s="137"/>
      <c r="BZ342" s="137"/>
      <c r="CA342" s="137"/>
      <c r="CB342" s="361" t="str">
        <f t="shared" si="6"/>
        <v/>
      </c>
      <c r="CC342" s="361" t="str">
        <f t="shared" si="7"/>
        <v/>
      </c>
      <c r="CD342" s="137"/>
      <c r="CE342" s="137"/>
      <c r="CF342" s="137"/>
      <c r="CG342" s="67"/>
      <c r="CH342" s="67"/>
      <c r="CI342" s="67"/>
      <c r="CJ342" s="67"/>
      <c r="CK342" s="6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</row>
    <row r="343" spans="59:143" ht="18.75" x14ac:dyDescent="0.25">
      <c r="BG343" s="137"/>
      <c r="BH343" s="137"/>
      <c r="BI343" s="137"/>
      <c r="BJ343" s="137"/>
      <c r="BK343" s="137"/>
      <c r="BL343" s="85"/>
      <c r="BM343" s="85">
        <v>24</v>
      </c>
      <c r="BN343" s="343"/>
      <c r="BO343" s="343"/>
      <c r="BP343" s="343"/>
      <c r="BQ343" s="343"/>
      <c r="BR343" s="343"/>
      <c r="BS343" s="343"/>
      <c r="BT343" s="343"/>
      <c r="BU343" s="343"/>
      <c r="BV343" s="353"/>
      <c r="BW343" s="357"/>
      <c r="BX343" s="383"/>
      <c r="BY343" s="137"/>
      <c r="BZ343" s="137"/>
      <c r="CA343" s="137"/>
      <c r="CB343" s="361" t="str">
        <f t="shared" si="6"/>
        <v/>
      </c>
      <c r="CC343" s="361" t="str">
        <f t="shared" si="7"/>
        <v/>
      </c>
      <c r="CD343" s="137"/>
      <c r="CE343" s="137"/>
      <c r="CF343" s="137"/>
      <c r="CG343" s="67"/>
      <c r="CH343" s="67"/>
      <c r="CI343" s="67"/>
      <c r="CJ343" s="67"/>
      <c r="CK343" s="67"/>
      <c r="CL343" s="137"/>
      <c r="CM343" s="137"/>
      <c r="CN343" s="137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3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</row>
    <row r="344" spans="59:143" ht="18.75" x14ac:dyDescent="0.25">
      <c r="BG344" s="137"/>
      <c r="BH344" s="137"/>
      <c r="BI344" s="137"/>
      <c r="BJ344" s="137"/>
      <c r="BK344" s="137"/>
      <c r="BL344" s="85"/>
      <c r="BM344" s="85">
        <v>25</v>
      </c>
      <c r="BN344" s="343"/>
      <c r="BO344" s="343"/>
      <c r="BP344" s="343"/>
      <c r="BQ344" s="343"/>
      <c r="BR344" s="343"/>
      <c r="BS344" s="343"/>
      <c r="BT344" s="343"/>
      <c r="BU344" s="343"/>
      <c r="BV344" s="353"/>
      <c r="BW344" s="357"/>
      <c r="BX344" s="383"/>
      <c r="BY344" s="137"/>
      <c r="BZ344" s="137"/>
      <c r="CA344" s="137"/>
      <c r="CB344" s="361" t="str">
        <f t="shared" si="6"/>
        <v/>
      </c>
      <c r="CC344" s="361" t="str">
        <f t="shared" si="7"/>
        <v/>
      </c>
      <c r="CD344" s="137"/>
      <c r="CE344" s="137"/>
      <c r="CF344" s="137"/>
      <c r="CG344" s="67"/>
      <c r="CH344" s="67"/>
      <c r="CI344" s="67"/>
      <c r="CJ344" s="67"/>
      <c r="CK344" s="67"/>
      <c r="CL344" s="137"/>
      <c r="CM344" s="137"/>
      <c r="CN344" s="137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3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</row>
    <row r="345" spans="59:143" ht="18.75" x14ac:dyDescent="0.25">
      <c r="BG345" s="137"/>
      <c r="BH345" s="137"/>
      <c r="BI345" s="137"/>
      <c r="BJ345" s="137"/>
      <c r="BK345" s="137"/>
      <c r="BL345" s="85"/>
      <c r="BM345" s="85">
        <v>26</v>
      </c>
      <c r="BN345" s="343"/>
      <c r="BO345" s="343"/>
      <c r="BP345" s="343"/>
      <c r="BQ345" s="343"/>
      <c r="BR345" s="343"/>
      <c r="BS345" s="343"/>
      <c r="BT345" s="343"/>
      <c r="BU345" s="343"/>
      <c r="BV345" s="353"/>
      <c r="BW345" s="357"/>
      <c r="BX345" s="383"/>
      <c r="BY345" s="137"/>
      <c r="BZ345" s="137"/>
      <c r="CA345" s="137"/>
      <c r="CB345" s="361" t="str">
        <f t="shared" si="6"/>
        <v/>
      </c>
      <c r="CC345" s="361" t="str">
        <f t="shared" si="7"/>
        <v/>
      </c>
      <c r="CD345" s="137"/>
      <c r="CE345" s="137"/>
      <c r="CF345" s="137"/>
      <c r="CG345" s="67"/>
      <c r="CH345" s="67"/>
      <c r="CI345" s="67"/>
      <c r="CJ345" s="67"/>
      <c r="CK345" s="6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</row>
    <row r="346" spans="59:143" ht="18.75" x14ac:dyDescent="0.25">
      <c r="BG346" s="137"/>
      <c r="BH346" s="137"/>
      <c r="BI346" s="137"/>
      <c r="BJ346" s="137"/>
      <c r="BK346" s="137"/>
      <c r="BL346" s="85"/>
      <c r="BM346" s="85">
        <v>27</v>
      </c>
      <c r="BN346" s="343"/>
      <c r="BO346" s="343"/>
      <c r="BP346" s="343"/>
      <c r="BQ346" s="343"/>
      <c r="BR346" s="343"/>
      <c r="BS346" s="343"/>
      <c r="BT346" s="343"/>
      <c r="BU346" s="343"/>
      <c r="BV346" s="353"/>
      <c r="BW346" s="357"/>
      <c r="BX346" s="383"/>
      <c r="BY346" s="137"/>
      <c r="BZ346" s="137"/>
      <c r="CA346" s="137"/>
      <c r="CB346" s="361" t="str">
        <f t="shared" si="6"/>
        <v/>
      </c>
      <c r="CC346" s="361" t="str">
        <f t="shared" si="7"/>
        <v/>
      </c>
      <c r="CD346" s="137"/>
      <c r="CE346" s="137"/>
      <c r="CF346" s="137"/>
      <c r="CG346" s="67"/>
      <c r="CH346" s="67"/>
      <c r="CI346" s="67"/>
      <c r="CJ346" s="67"/>
      <c r="CK346" s="6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</row>
    <row r="347" spans="59:143" ht="18.75" x14ac:dyDescent="0.25">
      <c r="BG347" s="137"/>
      <c r="BH347" s="137"/>
      <c r="BI347" s="137"/>
      <c r="BJ347" s="137"/>
      <c r="BK347" s="137"/>
      <c r="BL347" s="85"/>
      <c r="BM347" s="85">
        <v>28</v>
      </c>
      <c r="BN347" s="343"/>
      <c r="BO347" s="343"/>
      <c r="BP347" s="343"/>
      <c r="BQ347" s="343"/>
      <c r="BR347" s="343"/>
      <c r="BS347" s="343"/>
      <c r="BT347" s="343"/>
      <c r="BU347" s="343"/>
      <c r="BV347" s="353"/>
      <c r="BW347" s="357"/>
      <c r="BX347" s="383"/>
      <c r="BY347" s="137"/>
      <c r="BZ347" s="137"/>
      <c r="CA347" s="137"/>
      <c r="CB347" s="361" t="str">
        <f t="shared" si="6"/>
        <v/>
      </c>
      <c r="CC347" s="361" t="str">
        <f t="shared" si="7"/>
        <v/>
      </c>
      <c r="CD347" s="137"/>
      <c r="CE347" s="137"/>
      <c r="CF347" s="137"/>
      <c r="CG347" s="67"/>
      <c r="CH347" s="67"/>
      <c r="CI347" s="67"/>
      <c r="CJ347" s="67"/>
      <c r="CK347" s="6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</row>
    <row r="348" spans="59:143" ht="18.75" x14ac:dyDescent="0.25">
      <c r="BG348" s="137"/>
      <c r="BH348" s="137"/>
      <c r="BI348" s="137"/>
      <c r="BJ348" s="137"/>
      <c r="BK348" s="137"/>
      <c r="BL348" s="85"/>
      <c r="BM348" s="85">
        <v>29</v>
      </c>
      <c r="BN348" s="343"/>
      <c r="BO348" s="343"/>
      <c r="BP348" s="343"/>
      <c r="BQ348" s="343"/>
      <c r="BR348" s="343"/>
      <c r="BS348" s="343"/>
      <c r="BT348" s="343"/>
      <c r="BU348" s="343"/>
      <c r="BV348" s="353"/>
      <c r="BW348" s="357"/>
      <c r="BX348" s="383"/>
      <c r="BY348" s="137"/>
      <c r="BZ348" s="137"/>
      <c r="CA348" s="137"/>
      <c r="CB348" s="361" t="str">
        <f t="shared" si="6"/>
        <v/>
      </c>
      <c r="CC348" s="361" t="str">
        <f t="shared" si="7"/>
        <v/>
      </c>
      <c r="CD348" s="137"/>
      <c r="CE348" s="137"/>
      <c r="CF348" s="137"/>
      <c r="CG348" s="67"/>
      <c r="CH348" s="67"/>
      <c r="CI348" s="67"/>
      <c r="CJ348" s="67"/>
      <c r="CK348" s="67"/>
      <c r="CL348" s="137"/>
      <c r="CM348" s="137"/>
      <c r="CN348" s="137"/>
      <c r="CO348" s="137"/>
      <c r="CP348" s="137"/>
      <c r="CQ348" s="137"/>
      <c r="CR348" s="137"/>
      <c r="CS348" s="137"/>
      <c r="CT348" s="137"/>
      <c r="CU348" s="137"/>
      <c r="CV348" s="137"/>
      <c r="CW348" s="137"/>
      <c r="CX348" s="13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</row>
    <row r="349" spans="59:143" ht="18.75" x14ac:dyDescent="0.25">
      <c r="BG349" s="137"/>
      <c r="BH349" s="137"/>
      <c r="BI349" s="137"/>
      <c r="BJ349" s="137"/>
      <c r="BK349" s="137"/>
      <c r="BL349" s="85"/>
      <c r="BM349" s="85">
        <v>30</v>
      </c>
      <c r="BN349" s="343"/>
      <c r="BO349" s="343"/>
      <c r="BP349" s="343"/>
      <c r="BQ349" s="343"/>
      <c r="BR349" s="343"/>
      <c r="BS349" s="343"/>
      <c r="BT349" s="343"/>
      <c r="BU349" s="343"/>
      <c r="BV349" s="353"/>
      <c r="BW349" s="357"/>
      <c r="BX349" s="383"/>
      <c r="BY349" s="137"/>
      <c r="BZ349" s="137"/>
      <c r="CA349" s="137"/>
      <c r="CB349" s="361" t="str">
        <f t="shared" si="6"/>
        <v/>
      </c>
      <c r="CC349" s="361" t="str">
        <f t="shared" si="7"/>
        <v/>
      </c>
      <c r="CD349" s="137"/>
      <c r="CE349" s="137"/>
      <c r="CF349" s="137"/>
      <c r="CG349" s="67"/>
      <c r="CH349" s="67"/>
      <c r="CI349" s="67"/>
      <c r="CJ349" s="67"/>
      <c r="CK349" s="6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</row>
    <row r="350" spans="59:143" ht="18.75" x14ac:dyDescent="0.25">
      <c r="BG350" s="137"/>
      <c r="BH350" s="137"/>
      <c r="BI350" s="137"/>
      <c r="BJ350" s="137"/>
      <c r="BK350" s="137"/>
      <c r="BL350" s="85"/>
      <c r="BM350" s="85">
        <v>31</v>
      </c>
      <c r="BN350" s="343"/>
      <c r="BO350" s="343"/>
      <c r="BP350" s="343"/>
      <c r="BQ350" s="343"/>
      <c r="BR350" s="343"/>
      <c r="BS350" s="343"/>
      <c r="BT350" s="343"/>
      <c r="BU350" s="343"/>
      <c r="BV350" s="353"/>
      <c r="BW350" s="357"/>
      <c r="BX350" s="383"/>
      <c r="BY350" s="137"/>
      <c r="BZ350" s="137"/>
      <c r="CA350" s="137"/>
      <c r="CB350" s="361" t="str">
        <f t="shared" si="6"/>
        <v/>
      </c>
      <c r="CC350" s="361" t="str">
        <f t="shared" si="7"/>
        <v/>
      </c>
      <c r="CD350" s="137"/>
      <c r="CE350" s="137"/>
      <c r="CF350" s="137"/>
      <c r="CG350" s="67"/>
      <c r="CH350" s="67"/>
      <c r="CI350" s="67"/>
      <c r="CJ350" s="67"/>
      <c r="CK350" s="6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</row>
    <row r="351" spans="59:143" ht="18.75" x14ac:dyDescent="0.25">
      <c r="BG351" s="137"/>
      <c r="BH351" s="137"/>
      <c r="BI351" s="137"/>
      <c r="BJ351" s="137"/>
      <c r="BK351" s="137"/>
      <c r="BL351" s="85"/>
      <c r="BM351" s="85">
        <v>32</v>
      </c>
      <c r="BN351" s="343"/>
      <c r="BO351" s="343"/>
      <c r="BP351" s="343"/>
      <c r="BQ351" s="343"/>
      <c r="BR351" s="343"/>
      <c r="BS351" s="343"/>
      <c r="BT351" s="343"/>
      <c r="BU351" s="343"/>
      <c r="BV351" s="353"/>
      <c r="BW351" s="357"/>
      <c r="BX351" s="383"/>
      <c r="BY351" s="137"/>
      <c r="BZ351" s="137"/>
      <c r="CA351" s="137"/>
      <c r="CB351" s="361" t="str">
        <f t="shared" si="6"/>
        <v/>
      </c>
      <c r="CC351" s="361" t="str">
        <f t="shared" si="7"/>
        <v/>
      </c>
      <c r="CD351" s="137"/>
      <c r="CE351" s="137"/>
      <c r="CF351" s="137"/>
      <c r="CG351" s="67"/>
      <c r="CH351" s="67"/>
      <c r="CI351" s="67"/>
      <c r="CJ351" s="67"/>
      <c r="CK351" s="6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</row>
    <row r="352" spans="59:143" ht="18.75" x14ac:dyDescent="0.25">
      <c r="BG352" s="137"/>
      <c r="BH352" s="137"/>
      <c r="BI352" s="137"/>
      <c r="BJ352" s="137"/>
      <c r="BK352" s="137"/>
      <c r="BL352" s="85"/>
      <c r="BM352" s="85">
        <v>33</v>
      </c>
      <c r="BN352" s="343"/>
      <c r="BO352" s="343"/>
      <c r="BP352" s="343"/>
      <c r="BQ352" s="343"/>
      <c r="BR352" s="343"/>
      <c r="BS352" s="343"/>
      <c r="BT352" s="343"/>
      <c r="BU352" s="343"/>
      <c r="BV352" s="353"/>
      <c r="BW352" s="357"/>
      <c r="BX352" s="383"/>
      <c r="BY352" s="137"/>
      <c r="BZ352" s="137"/>
      <c r="CA352" s="137"/>
      <c r="CB352" s="361" t="str">
        <f t="shared" si="6"/>
        <v/>
      </c>
      <c r="CC352" s="361" t="str">
        <f t="shared" si="7"/>
        <v/>
      </c>
      <c r="CD352" s="137"/>
      <c r="CE352" s="137"/>
      <c r="CF352" s="137"/>
      <c r="CG352" s="67"/>
      <c r="CH352" s="67"/>
      <c r="CI352" s="67"/>
      <c r="CJ352" s="67"/>
      <c r="CK352" s="6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</row>
    <row r="353" spans="59:143" ht="18.75" x14ac:dyDescent="0.25">
      <c r="BG353" s="137"/>
      <c r="BH353" s="137"/>
      <c r="BI353" s="137"/>
      <c r="BJ353" s="137"/>
      <c r="BK353" s="137"/>
      <c r="BL353" s="85"/>
      <c r="BM353" s="85">
        <v>34</v>
      </c>
      <c r="BN353" s="343"/>
      <c r="BO353" s="343"/>
      <c r="BP353" s="343"/>
      <c r="BQ353" s="343"/>
      <c r="BR353" s="343"/>
      <c r="BS353" s="343"/>
      <c r="BT353" s="343"/>
      <c r="BU353" s="343"/>
      <c r="BV353" s="353"/>
      <c r="BW353" s="357"/>
      <c r="BX353" s="383"/>
      <c r="BY353" s="137"/>
      <c r="BZ353" s="137"/>
      <c r="CA353" s="137"/>
      <c r="CB353" s="361" t="str">
        <f t="shared" si="6"/>
        <v/>
      </c>
      <c r="CC353" s="361" t="str">
        <f t="shared" si="7"/>
        <v/>
      </c>
      <c r="CD353" s="137"/>
      <c r="CE353" s="137"/>
      <c r="CF353" s="137"/>
      <c r="CG353" s="67"/>
      <c r="CH353" s="67"/>
      <c r="CI353" s="67"/>
      <c r="CJ353" s="67"/>
      <c r="CK353" s="6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</row>
    <row r="354" spans="59:143" ht="18.75" x14ac:dyDescent="0.25">
      <c r="BG354" s="137"/>
      <c r="BH354" s="137"/>
      <c r="BI354" s="137"/>
      <c r="BJ354" s="137"/>
      <c r="BK354" s="137"/>
      <c r="BL354" s="85"/>
      <c r="BM354" s="85">
        <v>35</v>
      </c>
      <c r="BN354" s="343"/>
      <c r="BO354" s="343"/>
      <c r="BP354" s="343"/>
      <c r="BQ354" s="343"/>
      <c r="BR354" s="343"/>
      <c r="BS354" s="343"/>
      <c r="BT354" s="343"/>
      <c r="BU354" s="343"/>
      <c r="BV354" s="353"/>
      <c r="BW354" s="357"/>
      <c r="BX354" s="383"/>
      <c r="BY354" s="137"/>
      <c r="BZ354" s="137"/>
      <c r="CA354" s="137"/>
      <c r="CB354" s="361" t="str">
        <f t="shared" si="6"/>
        <v/>
      </c>
      <c r="CC354" s="361" t="str">
        <f t="shared" si="7"/>
        <v/>
      </c>
      <c r="CD354" s="137"/>
      <c r="CE354" s="137"/>
      <c r="CF354" s="137"/>
      <c r="CG354" s="67"/>
      <c r="CH354" s="67"/>
      <c r="CI354" s="67"/>
      <c r="CJ354" s="67"/>
      <c r="CK354" s="6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</row>
    <row r="355" spans="59:143" ht="18.75" x14ac:dyDescent="0.25">
      <c r="BG355" s="137"/>
      <c r="BH355" s="137"/>
      <c r="BI355" s="137"/>
      <c r="BJ355" s="137"/>
      <c r="BK355" s="137"/>
      <c r="BL355" s="85"/>
      <c r="BM355" s="85">
        <v>36</v>
      </c>
      <c r="BN355" s="343"/>
      <c r="BO355" s="343"/>
      <c r="BP355" s="343"/>
      <c r="BQ355" s="343"/>
      <c r="BR355" s="343"/>
      <c r="BS355" s="343"/>
      <c r="BT355" s="343"/>
      <c r="BU355" s="343"/>
      <c r="BV355" s="353"/>
      <c r="BW355" s="357"/>
      <c r="BX355" s="383"/>
      <c r="BY355" s="137"/>
      <c r="BZ355" s="137"/>
      <c r="CA355" s="137"/>
      <c r="CB355" s="361" t="str">
        <f t="shared" si="6"/>
        <v/>
      </c>
      <c r="CC355" s="361" t="str">
        <f t="shared" si="7"/>
        <v/>
      </c>
      <c r="CD355" s="137"/>
      <c r="CE355" s="137"/>
      <c r="CF355" s="137"/>
      <c r="CG355" s="67"/>
      <c r="CH355" s="67"/>
      <c r="CI355" s="67"/>
      <c r="CJ355" s="67"/>
      <c r="CK355" s="6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</row>
    <row r="356" spans="59:143" ht="18.75" x14ac:dyDescent="0.25">
      <c r="BG356" s="137"/>
      <c r="BH356" s="137"/>
      <c r="BI356" s="137"/>
      <c r="BJ356" s="137"/>
      <c r="BK356" s="137"/>
      <c r="BL356" s="85"/>
      <c r="BM356" s="85">
        <v>37</v>
      </c>
      <c r="BN356" s="343"/>
      <c r="BO356" s="343"/>
      <c r="BP356" s="343"/>
      <c r="BQ356" s="343"/>
      <c r="BR356" s="343"/>
      <c r="BS356" s="343"/>
      <c r="BT356" s="343"/>
      <c r="BU356" s="343"/>
      <c r="BV356" s="353"/>
      <c r="BW356" s="357"/>
      <c r="BX356" s="383"/>
      <c r="BY356" s="137"/>
      <c r="BZ356" s="137"/>
      <c r="CA356" s="137"/>
      <c r="CB356" s="361" t="str">
        <f t="shared" si="6"/>
        <v/>
      </c>
      <c r="CC356" s="361" t="str">
        <f t="shared" si="7"/>
        <v/>
      </c>
      <c r="CD356" s="137"/>
      <c r="CE356" s="137"/>
      <c r="CF356" s="137"/>
      <c r="CG356" s="67"/>
      <c r="CH356" s="67"/>
      <c r="CI356" s="67"/>
      <c r="CJ356" s="67"/>
      <c r="CK356" s="6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</row>
    <row r="357" spans="59:143" ht="18.75" x14ac:dyDescent="0.25">
      <c r="BG357" s="137"/>
      <c r="BH357" s="137"/>
      <c r="BI357" s="137"/>
      <c r="BJ357" s="137"/>
      <c r="BK357" s="137"/>
      <c r="BL357" s="85"/>
      <c r="BM357" s="85">
        <v>38</v>
      </c>
      <c r="BN357" s="343"/>
      <c r="BO357" s="343"/>
      <c r="BP357" s="343"/>
      <c r="BQ357" s="343"/>
      <c r="BR357" s="343"/>
      <c r="BS357" s="343"/>
      <c r="BT357" s="343"/>
      <c r="BU357" s="343"/>
      <c r="BV357" s="353"/>
      <c r="BW357" s="357"/>
      <c r="BX357" s="383"/>
      <c r="BY357" s="137"/>
      <c r="BZ357" s="137"/>
      <c r="CA357" s="137"/>
      <c r="CB357" s="361" t="str">
        <f t="shared" si="6"/>
        <v/>
      </c>
      <c r="CC357" s="361" t="str">
        <f t="shared" si="7"/>
        <v/>
      </c>
      <c r="CD357" s="137"/>
      <c r="CE357" s="137"/>
      <c r="CF357" s="137"/>
      <c r="CG357" s="67"/>
      <c r="CH357" s="67"/>
      <c r="CI357" s="67"/>
      <c r="CJ357" s="67"/>
      <c r="CK357" s="6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</row>
    <row r="358" spans="59:143" ht="18.75" x14ac:dyDescent="0.25">
      <c r="BG358" s="137"/>
      <c r="BH358" s="137"/>
      <c r="BI358" s="137"/>
      <c r="BJ358" s="137"/>
      <c r="BK358" s="137"/>
      <c r="BL358" s="85"/>
      <c r="BM358" s="85">
        <v>39</v>
      </c>
      <c r="BN358" s="343"/>
      <c r="BO358" s="343"/>
      <c r="BP358" s="343"/>
      <c r="BQ358" s="343"/>
      <c r="BR358" s="343"/>
      <c r="BS358" s="343"/>
      <c r="BT358" s="343"/>
      <c r="BU358" s="343"/>
      <c r="BV358" s="353"/>
      <c r="BW358" s="357"/>
      <c r="BX358" s="383"/>
      <c r="BY358" s="137"/>
      <c r="BZ358" s="137"/>
      <c r="CA358" s="137"/>
      <c r="CB358" s="361" t="str">
        <f t="shared" si="6"/>
        <v/>
      </c>
      <c r="CC358" s="361" t="str">
        <f t="shared" si="7"/>
        <v/>
      </c>
      <c r="CD358" s="137"/>
      <c r="CE358" s="137"/>
      <c r="CF358" s="137"/>
      <c r="CG358" s="67"/>
      <c r="CH358" s="67"/>
      <c r="CI358" s="67"/>
      <c r="CJ358" s="67"/>
      <c r="CK358" s="6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</row>
    <row r="359" spans="59:143" ht="18.75" x14ac:dyDescent="0.25">
      <c r="BG359" s="137"/>
      <c r="BH359" s="137"/>
      <c r="BI359" s="137"/>
      <c r="BJ359" s="137"/>
      <c r="BK359" s="137"/>
      <c r="BL359" s="85"/>
      <c r="BM359" s="85">
        <v>40</v>
      </c>
      <c r="BN359" s="343"/>
      <c r="BO359" s="343"/>
      <c r="BP359" s="343"/>
      <c r="BQ359" s="343"/>
      <c r="BR359" s="343"/>
      <c r="BS359" s="343"/>
      <c r="BT359" s="343"/>
      <c r="BU359" s="343"/>
      <c r="BV359" s="353"/>
      <c r="BW359" s="357"/>
      <c r="BX359" s="383"/>
      <c r="BY359" s="137"/>
      <c r="BZ359" s="137"/>
      <c r="CA359" s="137"/>
      <c r="CB359" s="361" t="str">
        <f t="shared" si="6"/>
        <v/>
      </c>
      <c r="CC359" s="361" t="str">
        <f t="shared" si="7"/>
        <v/>
      </c>
      <c r="CD359" s="137"/>
      <c r="CE359" s="137"/>
      <c r="CF359" s="137"/>
      <c r="CG359" s="67"/>
      <c r="CH359" s="67"/>
      <c r="CI359" s="67"/>
      <c r="CJ359" s="67"/>
      <c r="CK359" s="6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</row>
    <row r="360" spans="59:143" ht="18.75" x14ac:dyDescent="0.25">
      <c r="BG360" s="137"/>
      <c r="BH360" s="137"/>
      <c r="BI360" s="137"/>
      <c r="BJ360" s="137"/>
      <c r="BK360" s="137"/>
      <c r="BL360" s="85"/>
      <c r="BM360" s="85">
        <v>41</v>
      </c>
      <c r="BN360" s="343"/>
      <c r="BO360" s="343"/>
      <c r="BP360" s="343"/>
      <c r="BQ360" s="343"/>
      <c r="BR360" s="343"/>
      <c r="BS360" s="343"/>
      <c r="BT360" s="343"/>
      <c r="BU360" s="343"/>
      <c r="BV360" s="353"/>
      <c r="BW360" s="357"/>
      <c r="BX360" s="383"/>
      <c r="BY360" s="137"/>
      <c r="BZ360" s="137"/>
      <c r="CA360" s="137"/>
      <c r="CB360" s="361" t="str">
        <f t="shared" si="6"/>
        <v/>
      </c>
      <c r="CC360" s="361" t="str">
        <f t="shared" si="7"/>
        <v/>
      </c>
      <c r="CD360" s="137"/>
      <c r="CE360" s="137"/>
      <c r="CF360" s="137"/>
      <c r="CG360" s="67"/>
      <c r="CH360" s="67"/>
      <c r="CI360" s="67"/>
      <c r="CJ360" s="67"/>
      <c r="CK360" s="6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</row>
    <row r="361" spans="59:143" ht="18.75" x14ac:dyDescent="0.25">
      <c r="BG361" s="137"/>
      <c r="BH361" s="137"/>
      <c r="BI361" s="137"/>
      <c r="BJ361" s="137"/>
      <c r="BK361" s="137"/>
      <c r="BL361" s="85"/>
      <c r="BM361" s="85">
        <v>42</v>
      </c>
      <c r="BN361" s="343"/>
      <c r="BO361" s="343"/>
      <c r="BP361" s="343"/>
      <c r="BQ361" s="343"/>
      <c r="BR361" s="343"/>
      <c r="BS361" s="343"/>
      <c r="BT361" s="343"/>
      <c r="BU361" s="343"/>
      <c r="BV361" s="353"/>
      <c r="BW361" s="357"/>
      <c r="BX361" s="383"/>
      <c r="BY361" s="137"/>
      <c r="BZ361" s="137"/>
      <c r="CA361" s="137"/>
      <c r="CB361" s="361" t="str">
        <f t="shared" si="6"/>
        <v/>
      </c>
      <c r="CC361" s="361" t="str">
        <f t="shared" si="7"/>
        <v/>
      </c>
      <c r="CD361" s="137"/>
      <c r="CE361" s="137"/>
      <c r="CF361" s="137"/>
      <c r="CG361" s="67"/>
      <c r="CH361" s="67"/>
      <c r="CI361" s="67"/>
      <c r="CJ361" s="67"/>
      <c r="CK361" s="6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</row>
    <row r="362" spans="59:143" ht="18.75" x14ac:dyDescent="0.25">
      <c r="BG362" s="137"/>
      <c r="BH362" s="137"/>
      <c r="BI362" s="137"/>
      <c r="BJ362" s="137"/>
      <c r="BK362" s="137"/>
      <c r="BL362" s="85"/>
      <c r="BM362" s="85">
        <v>43</v>
      </c>
      <c r="BN362" s="343"/>
      <c r="BO362" s="343"/>
      <c r="BP362" s="343"/>
      <c r="BQ362" s="343"/>
      <c r="BR362" s="343"/>
      <c r="BS362" s="343"/>
      <c r="BT362" s="343"/>
      <c r="BU362" s="343"/>
      <c r="BV362" s="353"/>
      <c r="BW362" s="357"/>
      <c r="BX362" s="383"/>
      <c r="BY362" s="137"/>
      <c r="BZ362" s="137"/>
      <c r="CA362" s="137"/>
      <c r="CB362" s="361" t="str">
        <f t="shared" si="6"/>
        <v/>
      </c>
      <c r="CC362" s="361" t="str">
        <f t="shared" si="7"/>
        <v/>
      </c>
      <c r="CD362" s="137"/>
      <c r="CE362" s="137"/>
      <c r="CF362" s="137"/>
      <c r="CG362" s="67"/>
      <c r="CH362" s="67"/>
      <c r="CI362" s="67"/>
      <c r="CJ362" s="67"/>
      <c r="CK362" s="67"/>
      <c r="CL362" s="137"/>
      <c r="CM362" s="137"/>
      <c r="CN362" s="137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3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</row>
    <row r="363" spans="59:143" ht="18.75" x14ac:dyDescent="0.25">
      <c r="BG363" s="137"/>
      <c r="BH363" s="137"/>
      <c r="BI363" s="137"/>
      <c r="BJ363" s="137"/>
      <c r="BK363" s="137"/>
      <c r="BL363" s="85"/>
      <c r="BM363" s="85">
        <v>44</v>
      </c>
      <c r="BN363" s="343"/>
      <c r="BO363" s="343"/>
      <c r="BP363" s="343"/>
      <c r="BQ363" s="343"/>
      <c r="BR363" s="343"/>
      <c r="BS363" s="343"/>
      <c r="BT363" s="343"/>
      <c r="BU363" s="343"/>
      <c r="BV363" s="353"/>
      <c r="BW363" s="357"/>
      <c r="BX363" s="383"/>
      <c r="BY363" s="137"/>
      <c r="BZ363" s="137"/>
      <c r="CA363" s="137"/>
      <c r="CB363" s="361" t="str">
        <f t="shared" si="6"/>
        <v/>
      </c>
      <c r="CC363" s="361" t="str">
        <f t="shared" si="7"/>
        <v/>
      </c>
      <c r="CD363" s="137"/>
      <c r="CE363" s="137"/>
      <c r="CF363" s="137"/>
      <c r="CG363" s="67"/>
      <c r="CH363" s="67"/>
      <c r="CI363" s="67"/>
      <c r="CJ363" s="67"/>
      <c r="CK363" s="6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</row>
    <row r="364" spans="59:143" ht="18.75" x14ac:dyDescent="0.25">
      <c r="BG364" s="137"/>
      <c r="BH364" s="137"/>
      <c r="BI364" s="137"/>
      <c r="BJ364" s="137"/>
      <c r="BK364" s="137"/>
      <c r="BL364" s="85"/>
      <c r="BM364" s="85">
        <v>45</v>
      </c>
      <c r="BN364" s="343"/>
      <c r="BO364" s="343"/>
      <c r="BP364" s="343"/>
      <c r="BQ364" s="343"/>
      <c r="BR364" s="343"/>
      <c r="BS364" s="343"/>
      <c r="BT364" s="343"/>
      <c r="BU364" s="343"/>
      <c r="BV364" s="353"/>
      <c r="BW364" s="357"/>
      <c r="BX364" s="383"/>
      <c r="BY364" s="137"/>
      <c r="BZ364" s="137"/>
      <c r="CA364" s="137"/>
      <c r="CB364" s="361" t="str">
        <f t="shared" si="6"/>
        <v/>
      </c>
      <c r="CC364" s="361" t="str">
        <f t="shared" si="7"/>
        <v/>
      </c>
      <c r="CD364" s="137"/>
      <c r="CE364" s="137"/>
      <c r="CF364" s="137"/>
      <c r="CG364" s="67"/>
      <c r="CH364" s="67"/>
      <c r="CI364" s="67"/>
      <c r="CJ364" s="67"/>
      <c r="CK364" s="67"/>
      <c r="CL364" s="137"/>
      <c r="CM364" s="137"/>
      <c r="CN364" s="137"/>
      <c r="CO364" s="137"/>
      <c r="CP364" s="137"/>
      <c r="CQ364" s="137"/>
      <c r="CR364" s="137"/>
      <c r="CS364" s="137"/>
      <c r="CT364" s="137"/>
      <c r="CU364" s="137"/>
      <c r="CV364" s="137"/>
      <c r="CW364" s="137"/>
      <c r="CX364" s="13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</row>
    <row r="365" spans="59:143" ht="18.75" x14ac:dyDescent="0.25">
      <c r="BG365" s="137"/>
      <c r="BH365" s="137"/>
      <c r="BI365" s="137"/>
      <c r="BJ365" s="137"/>
      <c r="BK365" s="137"/>
      <c r="BL365" s="85"/>
      <c r="BM365" s="85">
        <v>46</v>
      </c>
      <c r="BN365" s="343"/>
      <c r="BO365" s="343"/>
      <c r="BP365" s="343"/>
      <c r="BQ365" s="343"/>
      <c r="BR365" s="343"/>
      <c r="BS365" s="343"/>
      <c r="BT365" s="343"/>
      <c r="BU365" s="343"/>
      <c r="BV365" s="353"/>
      <c r="BW365" s="357"/>
      <c r="BX365" s="383"/>
      <c r="BY365" s="137"/>
      <c r="BZ365" s="137"/>
      <c r="CA365" s="137"/>
      <c r="CB365" s="361" t="str">
        <f t="shared" si="6"/>
        <v/>
      </c>
      <c r="CC365" s="361" t="str">
        <f t="shared" si="7"/>
        <v/>
      </c>
      <c r="CD365" s="137"/>
      <c r="CE365" s="137"/>
      <c r="CF365" s="137"/>
      <c r="CG365" s="67"/>
      <c r="CH365" s="67"/>
      <c r="CI365" s="67"/>
      <c r="CJ365" s="67"/>
      <c r="CK365" s="67"/>
      <c r="CL365" s="137"/>
      <c r="CM365" s="137"/>
      <c r="CN365" s="137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3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</row>
    <row r="366" spans="59:143" ht="18.75" x14ac:dyDescent="0.25">
      <c r="BG366" s="137"/>
      <c r="BH366" s="137"/>
      <c r="BI366" s="137"/>
      <c r="BJ366" s="137"/>
      <c r="BK366" s="137"/>
      <c r="BL366" s="85"/>
      <c r="BM366" s="85">
        <v>47</v>
      </c>
      <c r="BN366" s="343"/>
      <c r="BO366" s="343"/>
      <c r="BP366" s="343"/>
      <c r="BQ366" s="343"/>
      <c r="BR366" s="343"/>
      <c r="BS366" s="343"/>
      <c r="BT366" s="343"/>
      <c r="BU366" s="343"/>
      <c r="BV366" s="353"/>
      <c r="BW366" s="357"/>
      <c r="BX366" s="383"/>
      <c r="BY366" s="137"/>
      <c r="BZ366" s="137"/>
      <c r="CA366" s="137"/>
      <c r="CB366" s="361" t="str">
        <f t="shared" si="6"/>
        <v/>
      </c>
      <c r="CC366" s="361" t="str">
        <f t="shared" si="7"/>
        <v/>
      </c>
      <c r="CD366" s="137"/>
      <c r="CE366" s="137"/>
      <c r="CF366" s="137"/>
      <c r="CG366" s="67"/>
      <c r="CH366" s="67"/>
      <c r="CI366" s="67"/>
      <c r="CJ366" s="67"/>
      <c r="CK366" s="6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</row>
    <row r="367" spans="59:143" ht="18.75" x14ac:dyDescent="0.25">
      <c r="BG367" s="137"/>
      <c r="BH367" s="137"/>
      <c r="BI367" s="137"/>
      <c r="BJ367" s="137"/>
      <c r="BK367" s="137"/>
      <c r="BL367" s="85"/>
      <c r="BM367" s="85">
        <v>48</v>
      </c>
      <c r="BN367" s="343"/>
      <c r="BO367" s="343"/>
      <c r="BP367" s="343"/>
      <c r="BQ367" s="343"/>
      <c r="BR367" s="343"/>
      <c r="BS367" s="343"/>
      <c r="BT367" s="343"/>
      <c r="BU367" s="343"/>
      <c r="BV367" s="353"/>
      <c r="BW367" s="357"/>
      <c r="BX367" s="383"/>
      <c r="BY367" s="137"/>
      <c r="BZ367" s="137"/>
      <c r="CA367" s="137"/>
      <c r="CB367" s="361" t="str">
        <f t="shared" si="6"/>
        <v/>
      </c>
      <c r="CC367" s="361" t="str">
        <f t="shared" si="7"/>
        <v/>
      </c>
      <c r="CD367" s="137"/>
      <c r="CE367" s="137"/>
      <c r="CF367" s="137"/>
      <c r="CG367" s="67"/>
      <c r="CH367" s="67"/>
      <c r="CI367" s="67"/>
      <c r="CJ367" s="67"/>
      <c r="CK367" s="6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</row>
    <row r="368" spans="59:143" ht="18.75" x14ac:dyDescent="0.25">
      <c r="BG368" s="137"/>
      <c r="BH368" s="137"/>
      <c r="BI368" s="137"/>
      <c r="BJ368" s="137"/>
      <c r="BK368" s="137"/>
      <c r="BL368" s="85"/>
      <c r="BM368" s="85">
        <v>49</v>
      </c>
      <c r="BN368" s="343"/>
      <c r="BO368" s="343"/>
      <c r="BP368" s="343"/>
      <c r="BQ368" s="343"/>
      <c r="BR368" s="343"/>
      <c r="BS368" s="343"/>
      <c r="BT368" s="343"/>
      <c r="BU368" s="343"/>
      <c r="BV368" s="353"/>
      <c r="BW368" s="357"/>
      <c r="BX368" s="383"/>
      <c r="BY368" s="137"/>
      <c r="BZ368" s="137"/>
      <c r="CA368" s="137"/>
      <c r="CB368" s="361" t="str">
        <f t="shared" si="6"/>
        <v/>
      </c>
      <c r="CC368" s="361" t="str">
        <f t="shared" si="7"/>
        <v/>
      </c>
      <c r="CD368" s="137"/>
      <c r="CE368" s="137"/>
      <c r="CF368" s="137"/>
      <c r="CG368" s="67"/>
      <c r="CH368" s="67"/>
      <c r="CI368" s="67"/>
      <c r="CJ368" s="67"/>
      <c r="CK368" s="6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</row>
    <row r="369" spans="59:143" ht="18.75" x14ac:dyDescent="0.25">
      <c r="BG369" s="137"/>
      <c r="BH369" s="137"/>
      <c r="BI369" s="137"/>
      <c r="BJ369" s="137"/>
      <c r="BK369" s="137"/>
      <c r="BL369" s="85"/>
      <c r="BM369" s="85">
        <v>50</v>
      </c>
      <c r="BN369" s="343"/>
      <c r="BO369" s="343"/>
      <c r="BP369" s="343"/>
      <c r="BQ369" s="343"/>
      <c r="BR369" s="343"/>
      <c r="BS369" s="343"/>
      <c r="BT369" s="343"/>
      <c r="BU369" s="343"/>
      <c r="BV369" s="353"/>
      <c r="BW369" s="357"/>
      <c r="BX369" s="383"/>
      <c r="BY369" s="137"/>
      <c r="BZ369" s="137"/>
      <c r="CA369" s="137"/>
      <c r="CB369" s="361" t="str">
        <f t="shared" si="6"/>
        <v/>
      </c>
      <c r="CC369" s="361" t="str">
        <f t="shared" si="7"/>
        <v/>
      </c>
      <c r="CD369" s="137"/>
      <c r="CE369" s="137"/>
      <c r="CF369" s="137"/>
      <c r="CG369" s="67"/>
      <c r="CH369" s="67"/>
      <c r="CI369" s="67"/>
      <c r="CJ369" s="67"/>
      <c r="CK369" s="6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</row>
    <row r="370" spans="59:143" ht="18.75" x14ac:dyDescent="0.25">
      <c r="BG370" s="137"/>
      <c r="BH370" s="137"/>
      <c r="BI370" s="137"/>
      <c r="BJ370" s="137"/>
      <c r="BK370" s="137"/>
      <c r="BL370" s="85"/>
      <c r="BM370" s="85">
        <v>51</v>
      </c>
      <c r="BN370" s="343"/>
      <c r="BO370" s="343"/>
      <c r="BP370" s="343"/>
      <c r="BQ370" s="343"/>
      <c r="BR370" s="343"/>
      <c r="BS370" s="343"/>
      <c r="BT370" s="343"/>
      <c r="BU370" s="343"/>
      <c r="BV370" s="353"/>
      <c r="BW370" s="357"/>
      <c r="BX370" s="383"/>
      <c r="BY370" s="137"/>
      <c r="BZ370" s="137"/>
      <c r="CA370" s="137"/>
      <c r="CB370" s="361" t="str">
        <f t="shared" si="6"/>
        <v/>
      </c>
      <c r="CC370" s="361" t="str">
        <f t="shared" si="7"/>
        <v/>
      </c>
      <c r="CD370" s="137"/>
      <c r="CE370" s="137"/>
      <c r="CF370" s="137"/>
      <c r="CG370" s="67"/>
      <c r="CH370" s="67"/>
      <c r="CI370" s="67"/>
      <c r="CJ370" s="67"/>
      <c r="CK370" s="6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</row>
    <row r="371" spans="59:143" ht="18.75" x14ac:dyDescent="0.25">
      <c r="BG371" s="137"/>
      <c r="BH371" s="137"/>
      <c r="BI371" s="137"/>
      <c r="BJ371" s="137"/>
      <c r="BK371" s="137"/>
      <c r="BL371" s="85"/>
      <c r="BM371" s="85">
        <v>52</v>
      </c>
      <c r="BN371" s="343"/>
      <c r="BO371" s="343"/>
      <c r="BP371" s="343"/>
      <c r="BQ371" s="343"/>
      <c r="BR371" s="343"/>
      <c r="BS371" s="343"/>
      <c r="BT371" s="343"/>
      <c r="BU371" s="343"/>
      <c r="BV371" s="353"/>
      <c r="BW371" s="357"/>
      <c r="BX371" s="383"/>
      <c r="BY371" s="137"/>
      <c r="BZ371" s="137"/>
      <c r="CA371" s="137"/>
      <c r="CB371" s="361" t="str">
        <f t="shared" si="6"/>
        <v/>
      </c>
      <c r="CC371" s="361" t="str">
        <f t="shared" si="7"/>
        <v/>
      </c>
      <c r="CD371" s="137"/>
      <c r="CE371" s="137"/>
      <c r="CF371" s="137"/>
      <c r="CG371" s="67"/>
      <c r="CH371" s="67"/>
      <c r="CI371" s="67"/>
      <c r="CJ371" s="67"/>
      <c r="CK371" s="6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</row>
    <row r="372" spans="59:143" ht="18.75" x14ac:dyDescent="0.25">
      <c r="BG372" s="137"/>
      <c r="BH372" s="137"/>
      <c r="BI372" s="137"/>
      <c r="BJ372" s="137"/>
      <c r="BK372" s="137"/>
      <c r="BL372" s="85"/>
      <c r="BM372" s="85">
        <v>53</v>
      </c>
      <c r="BN372" s="343"/>
      <c r="BO372" s="343"/>
      <c r="BP372" s="343"/>
      <c r="BQ372" s="343"/>
      <c r="BR372" s="343"/>
      <c r="BS372" s="343"/>
      <c r="BT372" s="343"/>
      <c r="BU372" s="343"/>
      <c r="BV372" s="353"/>
      <c r="BW372" s="357"/>
      <c r="BX372" s="383"/>
      <c r="BY372" s="137"/>
      <c r="BZ372" s="137"/>
      <c r="CA372" s="137"/>
      <c r="CB372" s="361" t="str">
        <f t="shared" si="6"/>
        <v/>
      </c>
      <c r="CC372" s="361" t="str">
        <f t="shared" si="7"/>
        <v/>
      </c>
      <c r="CD372" s="137"/>
      <c r="CE372" s="137"/>
      <c r="CF372" s="137"/>
      <c r="CG372" s="67"/>
      <c r="CH372" s="67"/>
      <c r="CI372" s="67"/>
      <c r="CJ372" s="67"/>
      <c r="CK372" s="6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</row>
    <row r="373" spans="59:143" ht="18.75" x14ac:dyDescent="0.25">
      <c r="BG373" s="137"/>
      <c r="BH373" s="137"/>
      <c r="BI373" s="137"/>
      <c r="BJ373" s="137"/>
      <c r="BK373" s="137"/>
      <c r="BL373" s="85"/>
      <c r="BM373" s="85">
        <v>54</v>
      </c>
      <c r="BN373" s="343"/>
      <c r="BO373" s="343"/>
      <c r="BP373" s="343"/>
      <c r="BQ373" s="343"/>
      <c r="BR373" s="343"/>
      <c r="BS373" s="343"/>
      <c r="BT373" s="343"/>
      <c r="BU373" s="343"/>
      <c r="BV373" s="353"/>
      <c r="BW373" s="357"/>
      <c r="BX373" s="383"/>
      <c r="BY373" s="137"/>
      <c r="BZ373" s="137"/>
      <c r="CA373" s="137"/>
      <c r="CB373" s="361" t="str">
        <f t="shared" si="6"/>
        <v/>
      </c>
      <c r="CC373" s="361" t="str">
        <f t="shared" si="7"/>
        <v/>
      </c>
      <c r="CD373" s="137"/>
      <c r="CE373" s="137"/>
      <c r="CF373" s="137"/>
      <c r="CG373" s="67"/>
      <c r="CH373" s="67"/>
      <c r="CI373" s="67"/>
      <c r="CJ373" s="67"/>
      <c r="CK373" s="6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</row>
    <row r="374" spans="59:143" ht="18.75" x14ac:dyDescent="0.25">
      <c r="BG374" s="137"/>
      <c r="BH374" s="137"/>
      <c r="BI374" s="137"/>
      <c r="BJ374" s="137"/>
      <c r="BK374" s="137"/>
      <c r="BL374" s="85"/>
      <c r="BM374" s="85">
        <v>55</v>
      </c>
      <c r="BN374" s="343"/>
      <c r="BO374" s="343"/>
      <c r="BP374" s="343"/>
      <c r="BQ374" s="343"/>
      <c r="BR374" s="343"/>
      <c r="BS374" s="343"/>
      <c r="BT374" s="343"/>
      <c r="BU374" s="343"/>
      <c r="BV374" s="353"/>
      <c r="BW374" s="357"/>
      <c r="BX374" s="383"/>
      <c r="BY374" s="137"/>
      <c r="BZ374" s="137"/>
      <c r="CA374" s="137"/>
      <c r="CB374" s="361" t="str">
        <f t="shared" si="6"/>
        <v/>
      </c>
      <c r="CC374" s="361" t="str">
        <f t="shared" si="7"/>
        <v/>
      </c>
      <c r="CD374" s="137"/>
      <c r="CE374" s="137"/>
      <c r="CF374" s="137"/>
      <c r="CG374" s="67"/>
      <c r="CH374" s="67"/>
      <c r="CI374" s="67"/>
      <c r="CJ374" s="67"/>
      <c r="CK374" s="6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</row>
    <row r="375" spans="59:143" ht="18.75" x14ac:dyDescent="0.25">
      <c r="BG375" s="137"/>
      <c r="BH375" s="137"/>
      <c r="BI375" s="137"/>
      <c r="BJ375" s="137"/>
      <c r="BK375" s="137"/>
      <c r="BL375" s="85"/>
      <c r="BM375" s="85">
        <v>56</v>
      </c>
      <c r="BN375" s="343"/>
      <c r="BO375" s="343"/>
      <c r="BP375" s="343"/>
      <c r="BQ375" s="343"/>
      <c r="BR375" s="343"/>
      <c r="BS375" s="343"/>
      <c r="BT375" s="343"/>
      <c r="BU375" s="343"/>
      <c r="BV375" s="353"/>
      <c r="BW375" s="357"/>
      <c r="BX375" s="383"/>
      <c r="BY375" s="137"/>
      <c r="BZ375" s="137"/>
      <c r="CA375" s="137"/>
      <c r="CB375" s="361" t="str">
        <f t="shared" si="6"/>
        <v/>
      </c>
      <c r="CC375" s="361" t="str">
        <f t="shared" si="7"/>
        <v/>
      </c>
      <c r="CD375" s="137"/>
      <c r="CE375" s="137"/>
      <c r="CF375" s="137"/>
      <c r="CG375" s="67"/>
      <c r="CH375" s="67"/>
      <c r="CI375" s="67"/>
      <c r="CJ375" s="67"/>
      <c r="CK375" s="6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</row>
    <row r="376" spans="59:143" ht="18.75" x14ac:dyDescent="0.25">
      <c r="BG376" s="137"/>
      <c r="BH376" s="137"/>
      <c r="BI376" s="137"/>
      <c r="BJ376" s="137"/>
      <c r="BK376" s="137"/>
      <c r="BL376" s="85"/>
      <c r="BM376" s="85">
        <v>57</v>
      </c>
      <c r="BN376" s="343"/>
      <c r="BO376" s="343"/>
      <c r="BP376" s="343"/>
      <c r="BQ376" s="343"/>
      <c r="BR376" s="343"/>
      <c r="BS376" s="343"/>
      <c r="BT376" s="343"/>
      <c r="BU376" s="343"/>
      <c r="BV376" s="353"/>
      <c r="BW376" s="357"/>
      <c r="BX376" s="383"/>
      <c r="BY376" s="137"/>
      <c r="BZ376" s="137"/>
      <c r="CA376" s="137"/>
      <c r="CB376" s="361" t="str">
        <f t="shared" si="6"/>
        <v/>
      </c>
      <c r="CC376" s="361" t="str">
        <f t="shared" si="7"/>
        <v/>
      </c>
      <c r="CD376" s="137"/>
      <c r="CE376" s="137"/>
      <c r="CF376" s="137"/>
      <c r="CG376" s="67"/>
      <c r="CH376" s="67"/>
      <c r="CI376" s="67"/>
      <c r="CJ376" s="67"/>
      <c r="CK376" s="6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</row>
    <row r="377" spans="59:143" ht="18.75" x14ac:dyDescent="0.25">
      <c r="BG377" s="137"/>
      <c r="BH377" s="137"/>
      <c r="BI377" s="137"/>
      <c r="BJ377" s="137"/>
      <c r="BK377" s="137"/>
      <c r="BL377" s="85"/>
      <c r="BM377" s="85">
        <v>58</v>
      </c>
      <c r="BN377" s="343"/>
      <c r="BO377" s="343"/>
      <c r="BP377" s="343"/>
      <c r="BQ377" s="343"/>
      <c r="BR377" s="343"/>
      <c r="BS377" s="343"/>
      <c r="BT377" s="343"/>
      <c r="BU377" s="343"/>
      <c r="BV377" s="353"/>
      <c r="BW377" s="357"/>
      <c r="BX377" s="383"/>
      <c r="BY377" s="137"/>
      <c r="BZ377" s="137"/>
      <c r="CA377" s="137"/>
      <c r="CB377" s="361" t="str">
        <f t="shared" si="6"/>
        <v/>
      </c>
      <c r="CC377" s="361" t="str">
        <f t="shared" si="7"/>
        <v/>
      </c>
      <c r="CD377" s="137"/>
      <c r="CE377" s="137"/>
      <c r="CF377" s="137"/>
      <c r="CG377" s="67"/>
      <c r="CH377" s="67"/>
      <c r="CI377" s="67"/>
      <c r="CJ377" s="67"/>
      <c r="CK377" s="6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</row>
    <row r="378" spans="59:143" ht="18.75" x14ac:dyDescent="0.25">
      <c r="BG378" s="137"/>
      <c r="BH378" s="137"/>
      <c r="BI378" s="137"/>
      <c r="BJ378" s="137"/>
      <c r="BK378" s="137"/>
      <c r="BL378" s="85"/>
      <c r="BM378" s="85">
        <v>59</v>
      </c>
      <c r="BN378" s="343"/>
      <c r="BO378" s="343"/>
      <c r="BP378" s="343"/>
      <c r="BQ378" s="343"/>
      <c r="BR378" s="343"/>
      <c r="BS378" s="343"/>
      <c r="BT378" s="343"/>
      <c r="BU378" s="343"/>
      <c r="BV378" s="353"/>
      <c r="BW378" s="357"/>
      <c r="BX378" s="383"/>
      <c r="BY378" s="137"/>
      <c r="BZ378" s="137"/>
      <c r="CA378" s="137"/>
      <c r="CB378" s="361" t="str">
        <f t="shared" si="6"/>
        <v/>
      </c>
      <c r="CC378" s="361" t="str">
        <f t="shared" si="7"/>
        <v/>
      </c>
      <c r="CD378" s="137"/>
      <c r="CE378" s="137"/>
      <c r="CF378" s="137"/>
      <c r="CG378" s="67"/>
      <c r="CH378" s="67"/>
      <c r="CI378" s="67"/>
      <c r="CJ378" s="67"/>
      <c r="CK378" s="6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</row>
    <row r="379" spans="59:143" ht="18.75" x14ac:dyDescent="0.25">
      <c r="BG379" s="137"/>
      <c r="BH379" s="137"/>
      <c r="BI379" s="137"/>
      <c r="BJ379" s="137"/>
      <c r="BK379" s="137"/>
      <c r="BL379" s="85"/>
      <c r="BM379" s="85">
        <v>60</v>
      </c>
      <c r="BN379" s="343"/>
      <c r="BO379" s="343"/>
      <c r="BP379" s="343"/>
      <c r="BQ379" s="343"/>
      <c r="BR379" s="343"/>
      <c r="BS379" s="343"/>
      <c r="BT379" s="343"/>
      <c r="BU379" s="343"/>
      <c r="BV379" s="353"/>
      <c r="BW379" s="357"/>
      <c r="BX379" s="383"/>
      <c r="BY379" s="137"/>
      <c r="BZ379" s="137"/>
      <c r="CA379" s="137"/>
      <c r="CB379" s="361" t="str">
        <f t="shared" si="6"/>
        <v/>
      </c>
      <c r="CC379" s="361" t="str">
        <f t="shared" si="7"/>
        <v/>
      </c>
      <c r="CD379" s="137"/>
      <c r="CE379" s="137"/>
      <c r="CF379" s="137"/>
      <c r="CG379" s="67"/>
      <c r="CH379" s="67"/>
      <c r="CI379" s="67"/>
      <c r="CJ379" s="67"/>
      <c r="CK379" s="6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</row>
    <row r="380" spans="59:143" ht="18.75" x14ac:dyDescent="0.25">
      <c r="BG380" s="137"/>
      <c r="BH380" s="137"/>
      <c r="BI380" s="137"/>
      <c r="BJ380" s="137"/>
      <c r="BK380" s="137"/>
      <c r="BL380" s="85"/>
      <c r="BM380" s="85">
        <v>61</v>
      </c>
      <c r="BN380" s="343"/>
      <c r="BO380" s="343"/>
      <c r="BP380" s="343"/>
      <c r="BQ380" s="343"/>
      <c r="BR380" s="343"/>
      <c r="BS380" s="343"/>
      <c r="BT380" s="343"/>
      <c r="BU380" s="343"/>
      <c r="BV380" s="353"/>
      <c r="BW380" s="357"/>
      <c r="BX380" s="383"/>
      <c r="BY380" s="137"/>
      <c r="BZ380" s="137"/>
      <c r="CA380" s="137"/>
      <c r="CB380" s="361" t="str">
        <f t="shared" si="6"/>
        <v/>
      </c>
      <c r="CC380" s="361" t="str">
        <f t="shared" si="7"/>
        <v/>
      </c>
      <c r="CD380" s="137"/>
      <c r="CE380" s="137"/>
      <c r="CF380" s="137"/>
      <c r="CG380" s="67"/>
      <c r="CH380" s="67"/>
      <c r="CI380" s="67"/>
      <c r="CJ380" s="67"/>
      <c r="CK380" s="6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</row>
    <row r="381" spans="59:143" ht="18.75" x14ac:dyDescent="0.25">
      <c r="BG381" s="137"/>
      <c r="BH381" s="137"/>
      <c r="BI381" s="137"/>
      <c r="BJ381" s="137"/>
      <c r="BK381" s="137"/>
      <c r="BL381" s="85"/>
      <c r="BM381" s="85">
        <v>62</v>
      </c>
      <c r="BN381" s="343"/>
      <c r="BO381" s="343"/>
      <c r="BP381" s="343"/>
      <c r="BQ381" s="343"/>
      <c r="BR381" s="343"/>
      <c r="BS381" s="343"/>
      <c r="BT381" s="343"/>
      <c r="BU381" s="343"/>
      <c r="BV381" s="353"/>
      <c r="BW381" s="357"/>
      <c r="BX381" s="383"/>
      <c r="BY381" s="137"/>
      <c r="BZ381" s="137"/>
      <c r="CA381" s="137"/>
      <c r="CB381" s="361" t="str">
        <f t="shared" si="6"/>
        <v/>
      </c>
      <c r="CC381" s="361" t="str">
        <f t="shared" si="7"/>
        <v/>
      </c>
      <c r="CD381" s="137"/>
      <c r="CE381" s="137"/>
      <c r="CF381" s="137"/>
      <c r="CG381" s="67"/>
      <c r="CH381" s="67"/>
      <c r="CI381" s="67"/>
      <c r="CJ381" s="67"/>
      <c r="CK381" s="6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</row>
    <row r="382" spans="59:143" ht="18.75" x14ac:dyDescent="0.25">
      <c r="BG382" s="137"/>
      <c r="BH382" s="137"/>
      <c r="BI382" s="137"/>
      <c r="BJ382" s="137"/>
      <c r="BK382" s="137"/>
      <c r="BL382" s="85"/>
      <c r="BM382" s="85">
        <v>63</v>
      </c>
      <c r="BN382" s="343"/>
      <c r="BO382" s="343"/>
      <c r="BP382" s="343"/>
      <c r="BQ382" s="343"/>
      <c r="BR382" s="343"/>
      <c r="BS382" s="343"/>
      <c r="BT382" s="343"/>
      <c r="BU382" s="343"/>
      <c r="BV382" s="353"/>
      <c r="BW382" s="357"/>
      <c r="BX382" s="383"/>
      <c r="BY382" s="137"/>
      <c r="BZ382" s="137"/>
      <c r="CA382" s="137"/>
      <c r="CB382" s="361" t="str">
        <f t="shared" si="6"/>
        <v/>
      </c>
      <c r="CC382" s="361" t="str">
        <f t="shared" si="7"/>
        <v/>
      </c>
      <c r="CD382" s="137"/>
      <c r="CE382" s="137"/>
      <c r="CF382" s="137"/>
      <c r="CG382" s="67"/>
      <c r="CH382" s="67"/>
      <c r="CI382" s="67"/>
      <c r="CJ382" s="67"/>
      <c r="CK382" s="6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</row>
    <row r="383" spans="59:143" ht="18.75" x14ac:dyDescent="0.25">
      <c r="BG383" s="137"/>
      <c r="BH383" s="137"/>
      <c r="BI383" s="137"/>
      <c r="BJ383" s="137"/>
      <c r="BK383" s="137"/>
      <c r="BL383" s="85"/>
      <c r="BM383" s="85">
        <v>64</v>
      </c>
      <c r="BN383" s="343"/>
      <c r="BO383" s="343"/>
      <c r="BP383" s="343"/>
      <c r="BQ383" s="343"/>
      <c r="BR383" s="343"/>
      <c r="BS383" s="343"/>
      <c r="BT383" s="343"/>
      <c r="BU383" s="343"/>
      <c r="BV383" s="353"/>
      <c r="BW383" s="357"/>
      <c r="BX383" s="383"/>
      <c r="BY383" s="137"/>
      <c r="BZ383" s="137"/>
      <c r="CA383" s="137"/>
      <c r="CB383" s="361" t="str">
        <f t="shared" si="6"/>
        <v/>
      </c>
      <c r="CC383" s="361" t="str">
        <f t="shared" si="7"/>
        <v/>
      </c>
      <c r="CD383" s="137"/>
      <c r="CE383" s="137"/>
      <c r="CF383" s="137"/>
      <c r="CG383" s="67"/>
      <c r="CH383" s="67"/>
      <c r="CI383" s="67"/>
      <c r="CJ383" s="67"/>
      <c r="CK383" s="6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</row>
    <row r="384" spans="59:143" ht="18.75" x14ac:dyDescent="0.25">
      <c r="BG384" s="137"/>
      <c r="BH384" s="137"/>
      <c r="BI384" s="137"/>
      <c r="BJ384" s="137"/>
      <c r="BK384" s="137"/>
      <c r="BL384" s="85"/>
      <c r="BM384" s="85">
        <v>65</v>
      </c>
      <c r="BN384" s="343"/>
      <c r="BO384" s="343"/>
      <c r="BP384" s="343"/>
      <c r="BQ384" s="343"/>
      <c r="BR384" s="343"/>
      <c r="BS384" s="343"/>
      <c r="BT384" s="343"/>
      <c r="BU384" s="343"/>
      <c r="BV384" s="353"/>
      <c r="BW384" s="357"/>
      <c r="BX384" s="383"/>
      <c r="BY384" s="137"/>
      <c r="BZ384" s="137"/>
      <c r="CA384" s="137"/>
      <c r="CB384" s="361" t="str">
        <f t="shared" si="6"/>
        <v/>
      </c>
      <c r="CC384" s="361" t="str">
        <f t="shared" si="7"/>
        <v/>
      </c>
      <c r="CD384" s="137"/>
      <c r="CE384" s="137"/>
      <c r="CF384" s="137"/>
      <c r="CG384" s="67"/>
      <c r="CH384" s="67"/>
      <c r="CI384" s="67"/>
      <c r="CJ384" s="67"/>
      <c r="CK384" s="6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</row>
    <row r="385" spans="59:143" ht="18.75" x14ac:dyDescent="0.25">
      <c r="BG385" s="137"/>
      <c r="BH385" s="137"/>
      <c r="BI385" s="137"/>
      <c r="BJ385" s="137"/>
      <c r="BK385" s="137"/>
      <c r="BL385" s="85"/>
      <c r="BM385" s="85">
        <v>66</v>
      </c>
      <c r="BN385" s="343"/>
      <c r="BO385" s="343"/>
      <c r="BP385" s="343"/>
      <c r="BQ385" s="343"/>
      <c r="BR385" s="343"/>
      <c r="BS385" s="343"/>
      <c r="BT385" s="343"/>
      <c r="BU385" s="343"/>
      <c r="BV385" s="353"/>
      <c r="BW385" s="357"/>
      <c r="BX385" s="383"/>
      <c r="BY385" s="137"/>
      <c r="BZ385" s="137"/>
      <c r="CA385" s="137"/>
      <c r="CB385" s="361" t="str">
        <f t="shared" si="6"/>
        <v/>
      </c>
      <c r="CC385" s="361" t="str">
        <f t="shared" si="7"/>
        <v/>
      </c>
      <c r="CD385" s="137"/>
      <c r="CE385" s="137"/>
      <c r="CF385" s="137"/>
      <c r="CG385" s="67"/>
      <c r="CH385" s="67"/>
      <c r="CI385" s="67"/>
      <c r="CJ385" s="67"/>
      <c r="CK385" s="6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</row>
    <row r="386" spans="59:143" ht="18.75" x14ac:dyDescent="0.25">
      <c r="BG386" s="137"/>
      <c r="BH386" s="137"/>
      <c r="BI386" s="137"/>
      <c r="BJ386" s="137"/>
      <c r="BK386" s="137"/>
      <c r="BL386" s="85"/>
      <c r="BM386" s="85">
        <v>67</v>
      </c>
      <c r="BN386" s="343"/>
      <c r="BO386" s="343"/>
      <c r="BP386" s="343"/>
      <c r="BQ386" s="343"/>
      <c r="BR386" s="343"/>
      <c r="BS386" s="343"/>
      <c r="BT386" s="343"/>
      <c r="BU386" s="343"/>
      <c r="BV386" s="353"/>
      <c r="BW386" s="357"/>
      <c r="BX386" s="383"/>
      <c r="BY386" s="137"/>
      <c r="BZ386" s="137"/>
      <c r="CA386" s="137"/>
      <c r="CB386" s="361" t="str">
        <f t="shared" ref="CB386:CB449" si="8">IF(BW386="","",BW386)</f>
        <v/>
      </c>
      <c r="CC386" s="361" t="str">
        <f t="shared" ref="CC386:CC449" si="9">IF(BV386="","",BV386)</f>
        <v/>
      </c>
      <c r="CD386" s="137"/>
      <c r="CE386" s="137"/>
      <c r="CF386" s="137"/>
      <c r="CG386" s="67"/>
      <c r="CH386" s="67"/>
      <c r="CI386" s="67"/>
      <c r="CJ386" s="67"/>
      <c r="CK386" s="6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</row>
    <row r="387" spans="59:143" ht="18.75" x14ac:dyDescent="0.25">
      <c r="BG387" s="137"/>
      <c r="BH387" s="137"/>
      <c r="BI387" s="137"/>
      <c r="BJ387" s="137"/>
      <c r="BK387" s="137"/>
      <c r="BL387" s="85"/>
      <c r="BM387" s="85">
        <v>68</v>
      </c>
      <c r="BN387" s="343"/>
      <c r="BO387" s="343"/>
      <c r="BP387" s="343"/>
      <c r="BQ387" s="343"/>
      <c r="BR387" s="343"/>
      <c r="BS387" s="343"/>
      <c r="BT387" s="343"/>
      <c r="BU387" s="343"/>
      <c r="BV387" s="353"/>
      <c r="BW387" s="357"/>
      <c r="BX387" s="383"/>
      <c r="BY387" s="137"/>
      <c r="BZ387" s="137"/>
      <c r="CA387" s="137"/>
      <c r="CB387" s="361" t="str">
        <f t="shared" si="8"/>
        <v/>
      </c>
      <c r="CC387" s="361" t="str">
        <f t="shared" si="9"/>
        <v/>
      </c>
      <c r="CD387" s="137"/>
      <c r="CE387" s="137"/>
      <c r="CF387" s="137"/>
      <c r="CG387" s="67"/>
      <c r="CH387" s="67"/>
      <c r="CI387" s="67"/>
      <c r="CJ387" s="67"/>
      <c r="CK387" s="6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</row>
    <row r="388" spans="59:143" ht="18.75" x14ac:dyDescent="0.25">
      <c r="BG388" s="137"/>
      <c r="BH388" s="137"/>
      <c r="BI388" s="137"/>
      <c r="BJ388" s="137"/>
      <c r="BK388" s="137"/>
      <c r="BL388" s="85"/>
      <c r="BM388" s="85">
        <v>69</v>
      </c>
      <c r="BN388" s="343"/>
      <c r="BO388" s="343"/>
      <c r="BP388" s="343"/>
      <c r="BQ388" s="343"/>
      <c r="BR388" s="343"/>
      <c r="BS388" s="343"/>
      <c r="BT388" s="343"/>
      <c r="BU388" s="343"/>
      <c r="BV388" s="353"/>
      <c r="BW388" s="357"/>
      <c r="BX388" s="383"/>
      <c r="BY388" s="137"/>
      <c r="BZ388" s="137"/>
      <c r="CA388" s="137"/>
      <c r="CB388" s="361" t="str">
        <f t="shared" si="8"/>
        <v/>
      </c>
      <c r="CC388" s="361" t="str">
        <f t="shared" si="9"/>
        <v/>
      </c>
      <c r="CD388" s="137"/>
      <c r="CE388" s="137"/>
      <c r="CF388" s="137"/>
      <c r="CG388" s="67"/>
      <c r="CH388" s="67"/>
      <c r="CI388" s="67"/>
      <c r="CJ388" s="67"/>
      <c r="CK388" s="6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</row>
    <row r="389" spans="59:143" ht="18.75" x14ac:dyDescent="0.25">
      <c r="BG389" s="137"/>
      <c r="BH389" s="137"/>
      <c r="BI389" s="137"/>
      <c r="BJ389" s="137"/>
      <c r="BK389" s="137"/>
      <c r="BL389" s="85"/>
      <c r="BM389" s="85">
        <v>70</v>
      </c>
      <c r="BN389" s="343"/>
      <c r="BO389" s="343"/>
      <c r="BP389" s="343"/>
      <c r="BQ389" s="343"/>
      <c r="BR389" s="343"/>
      <c r="BS389" s="343"/>
      <c r="BT389" s="343"/>
      <c r="BU389" s="343"/>
      <c r="BV389" s="353"/>
      <c r="BW389" s="357"/>
      <c r="BX389" s="383"/>
      <c r="BY389" s="137"/>
      <c r="BZ389" s="137"/>
      <c r="CA389" s="137"/>
      <c r="CB389" s="361" t="str">
        <f t="shared" si="8"/>
        <v/>
      </c>
      <c r="CC389" s="361" t="str">
        <f t="shared" si="9"/>
        <v/>
      </c>
      <c r="CD389" s="137"/>
      <c r="CE389" s="137"/>
      <c r="CF389" s="137"/>
      <c r="CG389" s="67"/>
      <c r="CH389" s="67"/>
      <c r="CI389" s="67"/>
      <c r="CJ389" s="67"/>
      <c r="CK389" s="6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</row>
    <row r="390" spans="59:143" ht="18.75" x14ac:dyDescent="0.25">
      <c r="BG390" s="137"/>
      <c r="BH390" s="137"/>
      <c r="BI390" s="137"/>
      <c r="BJ390" s="137"/>
      <c r="BK390" s="137"/>
      <c r="BL390" s="85"/>
      <c r="BM390" s="85">
        <v>71</v>
      </c>
      <c r="BN390" s="343"/>
      <c r="BO390" s="343"/>
      <c r="BP390" s="343"/>
      <c r="BQ390" s="343"/>
      <c r="BR390" s="343"/>
      <c r="BS390" s="343"/>
      <c r="BT390" s="343"/>
      <c r="BU390" s="343"/>
      <c r="BV390" s="353"/>
      <c r="BW390" s="357"/>
      <c r="BX390" s="383"/>
      <c r="BY390" s="137"/>
      <c r="BZ390" s="137"/>
      <c r="CA390" s="137"/>
      <c r="CB390" s="361" t="str">
        <f t="shared" si="8"/>
        <v/>
      </c>
      <c r="CC390" s="361" t="str">
        <f t="shared" si="9"/>
        <v/>
      </c>
      <c r="CD390" s="137"/>
      <c r="CE390" s="137"/>
      <c r="CF390" s="137"/>
      <c r="CG390" s="67"/>
      <c r="CH390" s="67"/>
      <c r="CI390" s="67"/>
      <c r="CJ390" s="67"/>
      <c r="CK390" s="6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</row>
    <row r="391" spans="59:143" ht="18.75" x14ac:dyDescent="0.25">
      <c r="BG391" s="137"/>
      <c r="BH391" s="137"/>
      <c r="BI391" s="137"/>
      <c r="BJ391" s="137"/>
      <c r="BK391" s="137"/>
      <c r="BL391" s="85"/>
      <c r="BM391" s="85">
        <v>72</v>
      </c>
      <c r="BN391" s="343"/>
      <c r="BO391" s="343"/>
      <c r="BP391" s="343"/>
      <c r="BQ391" s="343"/>
      <c r="BR391" s="343"/>
      <c r="BS391" s="343"/>
      <c r="BT391" s="343"/>
      <c r="BU391" s="343"/>
      <c r="BV391" s="353"/>
      <c r="BW391" s="357"/>
      <c r="BX391" s="383"/>
      <c r="BY391" s="137"/>
      <c r="BZ391" s="137"/>
      <c r="CA391" s="137"/>
      <c r="CB391" s="361" t="str">
        <f t="shared" si="8"/>
        <v/>
      </c>
      <c r="CC391" s="361" t="str">
        <f t="shared" si="9"/>
        <v/>
      </c>
      <c r="CD391" s="137"/>
      <c r="CE391" s="137"/>
      <c r="CF391" s="137"/>
      <c r="CG391" s="67"/>
      <c r="CH391" s="67"/>
      <c r="CI391" s="67"/>
      <c r="CJ391" s="67"/>
      <c r="CK391" s="6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</row>
    <row r="392" spans="59:143" ht="18.75" x14ac:dyDescent="0.25">
      <c r="BG392" s="137"/>
      <c r="BH392" s="137"/>
      <c r="BI392" s="137"/>
      <c r="BJ392" s="137"/>
      <c r="BK392" s="137"/>
      <c r="BL392" s="85"/>
      <c r="BM392" s="85">
        <v>73</v>
      </c>
      <c r="BN392" s="343"/>
      <c r="BO392" s="343"/>
      <c r="BP392" s="343"/>
      <c r="BQ392" s="343"/>
      <c r="BR392" s="343"/>
      <c r="BS392" s="343"/>
      <c r="BT392" s="343"/>
      <c r="BU392" s="343"/>
      <c r="BV392" s="353"/>
      <c r="BW392" s="357"/>
      <c r="BX392" s="383"/>
      <c r="BY392" s="137"/>
      <c r="BZ392" s="137"/>
      <c r="CA392" s="137"/>
      <c r="CB392" s="361" t="str">
        <f t="shared" si="8"/>
        <v/>
      </c>
      <c r="CC392" s="361" t="str">
        <f t="shared" si="9"/>
        <v/>
      </c>
      <c r="CD392" s="137"/>
      <c r="CE392" s="137"/>
      <c r="CF392" s="137"/>
      <c r="CG392" s="67"/>
      <c r="CH392" s="67"/>
      <c r="CI392" s="67"/>
      <c r="CJ392" s="67"/>
      <c r="CK392" s="6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</row>
    <row r="393" spans="59:143" ht="18.75" x14ac:dyDescent="0.25">
      <c r="BG393" s="137"/>
      <c r="BH393" s="137"/>
      <c r="BI393" s="137"/>
      <c r="BJ393" s="137"/>
      <c r="BK393" s="137"/>
      <c r="BL393" s="85"/>
      <c r="BM393" s="85">
        <v>74</v>
      </c>
      <c r="BN393" s="343"/>
      <c r="BO393" s="343"/>
      <c r="BP393" s="343"/>
      <c r="BQ393" s="343"/>
      <c r="BR393" s="343"/>
      <c r="BS393" s="343"/>
      <c r="BT393" s="343"/>
      <c r="BU393" s="343"/>
      <c r="BV393" s="353"/>
      <c r="BW393" s="357"/>
      <c r="BX393" s="383"/>
      <c r="BY393" s="137"/>
      <c r="BZ393" s="137"/>
      <c r="CA393" s="137"/>
      <c r="CB393" s="361" t="str">
        <f t="shared" si="8"/>
        <v/>
      </c>
      <c r="CC393" s="361" t="str">
        <f t="shared" si="9"/>
        <v/>
      </c>
      <c r="CD393" s="137"/>
      <c r="CE393" s="137"/>
      <c r="CF393" s="137"/>
      <c r="CG393" s="67"/>
      <c r="CH393" s="67"/>
      <c r="CI393" s="67"/>
      <c r="CJ393" s="67"/>
      <c r="CK393" s="6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</row>
    <row r="394" spans="59:143" ht="18.75" x14ac:dyDescent="0.25">
      <c r="BG394" s="137"/>
      <c r="BH394" s="137"/>
      <c r="BI394" s="137"/>
      <c r="BJ394" s="137"/>
      <c r="BK394" s="137"/>
      <c r="BL394" s="85"/>
      <c r="BM394" s="85">
        <v>75</v>
      </c>
      <c r="BN394" s="343"/>
      <c r="BO394" s="343"/>
      <c r="BP394" s="343"/>
      <c r="BQ394" s="343"/>
      <c r="BR394" s="343"/>
      <c r="BS394" s="343"/>
      <c r="BT394" s="343"/>
      <c r="BU394" s="343"/>
      <c r="BV394" s="353"/>
      <c r="BW394" s="357"/>
      <c r="BX394" s="383"/>
      <c r="BY394" s="137"/>
      <c r="BZ394" s="137"/>
      <c r="CA394" s="137"/>
      <c r="CB394" s="361" t="str">
        <f t="shared" si="8"/>
        <v/>
      </c>
      <c r="CC394" s="361" t="str">
        <f t="shared" si="9"/>
        <v/>
      </c>
      <c r="CD394" s="137"/>
      <c r="CE394" s="137"/>
      <c r="CF394" s="137"/>
      <c r="CG394" s="67"/>
      <c r="CH394" s="67"/>
      <c r="CI394" s="67"/>
      <c r="CJ394" s="67"/>
      <c r="CK394" s="6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</row>
    <row r="395" spans="59:143" ht="18.75" x14ac:dyDescent="0.25">
      <c r="BG395" s="137"/>
      <c r="BH395" s="137"/>
      <c r="BI395" s="137"/>
      <c r="BJ395" s="137"/>
      <c r="BK395" s="137"/>
      <c r="BL395" s="85"/>
      <c r="BM395" s="85">
        <v>76</v>
      </c>
      <c r="BN395" s="343"/>
      <c r="BO395" s="343"/>
      <c r="BP395" s="343"/>
      <c r="BQ395" s="343"/>
      <c r="BR395" s="343"/>
      <c r="BS395" s="343"/>
      <c r="BT395" s="343"/>
      <c r="BU395" s="343"/>
      <c r="BV395" s="353"/>
      <c r="BW395" s="357"/>
      <c r="BX395" s="383"/>
      <c r="BY395" s="137"/>
      <c r="BZ395" s="137"/>
      <c r="CA395" s="137"/>
      <c r="CB395" s="361" t="str">
        <f t="shared" si="8"/>
        <v/>
      </c>
      <c r="CC395" s="361" t="str">
        <f t="shared" si="9"/>
        <v/>
      </c>
      <c r="CD395" s="137"/>
      <c r="CE395" s="137"/>
      <c r="CF395" s="137"/>
      <c r="CG395" s="67"/>
      <c r="CH395" s="67"/>
      <c r="CI395" s="67"/>
      <c r="CJ395" s="67"/>
      <c r="CK395" s="6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</row>
    <row r="396" spans="59:143" ht="18.75" x14ac:dyDescent="0.25">
      <c r="BG396" s="137"/>
      <c r="BH396" s="137"/>
      <c r="BI396" s="137"/>
      <c r="BJ396" s="137"/>
      <c r="BK396" s="137"/>
      <c r="BL396" s="85"/>
      <c r="BM396" s="85">
        <v>77</v>
      </c>
      <c r="BN396" s="343"/>
      <c r="BO396" s="343"/>
      <c r="BP396" s="343"/>
      <c r="BQ396" s="343"/>
      <c r="BR396" s="343"/>
      <c r="BS396" s="343"/>
      <c r="BT396" s="343"/>
      <c r="BU396" s="343"/>
      <c r="BV396" s="353"/>
      <c r="BW396" s="357"/>
      <c r="BX396" s="383"/>
      <c r="BY396" s="137"/>
      <c r="BZ396" s="137"/>
      <c r="CA396" s="137"/>
      <c r="CB396" s="361" t="str">
        <f t="shared" si="8"/>
        <v/>
      </c>
      <c r="CC396" s="361" t="str">
        <f t="shared" si="9"/>
        <v/>
      </c>
      <c r="CD396" s="137"/>
      <c r="CE396" s="137"/>
      <c r="CF396" s="137"/>
      <c r="CG396" s="67"/>
      <c r="CH396" s="67"/>
      <c r="CI396" s="67"/>
      <c r="CJ396" s="67"/>
      <c r="CK396" s="6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</row>
    <row r="397" spans="59:143" ht="18.75" x14ac:dyDescent="0.25">
      <c r="BG397" s="137"/>
      <c r="BH397" s="137"/>
      <c r="BI397" s="137"/>
      <c r="BJ397" s="137"/>
      <c r="BK397" s="137"/>
      <c r="BL397" s="85"/>
      <c r="BM397" s="85">
        <v>78</v>
      </c>
      <c r="BN397" s="343"/>
      <c r="BO397" s="343"/>
      <c r="BP397" s="343"/>
      <c r="BQ397" s="343"/>
      <c r="BR397" s="343"/>
      <c r="BS397" s="343"/>
      <c r="BT397" s="343"/>
      <c r="BU397" s="343"/>
      <c r="BV397" s="353"/>
      <c r="BW397" s="357"/>
      <c r="BX397" s="383"/>
      <c r="BY397" s="137"/>
      <c r="BZ397" s="137"/>
      <c r="CA397" s="137"/>
      <c r="CB397" s="361" t="str">
        <f t="shared" si="8"/>
        <v/>
      </c>
      <c r="CC397" s="361" t="str">
        <f t="shared" si="9"/>
        <v/>
      </c>
      <c r="CD397" s="137"/>
      <c r="CE397" s="137"/>
      <c r="CF397" s="137"/>
      <c r="CG397" s="67"/>
      <c r="CH397" s="67"/>
      <c r="CI397" s="67"/>
      <c r="CJ397" s="67"/>
      <c r="CK397" s="6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</row>
    <row r="398" spans="59:143" ht="18.75" x14ac:dyDescent="0.25">
      <c r="BG398" s="137"/>
      <c r="BH398" s="137"/>
      <c r="BI398" s="137"/>
      <c r="BJ398" s="137"/>
      <c r="BK398" s="137"/>
      <c r="BL398" s="85"/>
      <c r="BM398" s="85">
        <v>79</v>
      </c>
      <c r="BN398" s="343"/>
      <c r="BO398" s="343"/>
      <c r="BP398" s="343"/>
      <c r="BQ398" s="343"/>
      <c r="BR398" s="343"/>
      <c r="BS398" s="343"/>
      <c r="BT398" s="343"/>
      <c r="BU398" s="343"/>
      <c r="BV398" s="353"/>
      <c r="BW398" s="357"/>
      <c r="BX398" s="383"/>
      <c r="BY398" s="137"/>
      <c r="BZ398" s="137"/>
      <c r="CA398" s="137"/>
      <c r="CB398" s="361" t="str">
        <f t="shared" si="8"/>
        <v/>
      </c>
      <c r="CC398" s="361" t="str">
        <f t="shared" si="9"/>
        <v/>
      </c>
      <c r="CD398" s="137"/>
      <c r="CE398" s="137"/>
      <c r="CF398" s="137"/>
      <c r="CG398" s="67"/>
      <c r="CH398" s="67"/>
      <c r="CI398" s="67"/>
      <c r="CJ398" s="67"/>
      <c r="CK398" s="6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</row>
    <row r="399" spans="59:143" ht="18.75" x14ac:dyDescent="0.25">
      <c r="BG399" s="137"/>
      <c r="BH399" s="137"/>
      <c r="BI399" s="137"/>
      <c r="BJ399" s="137"/>
      <c r="BK399" s="137"/>
      <c r="BL399" s="85"/>
      <c r="BM399" s="85">
        <v>80</v>
      </c>
      <c r="BN399" s="343"/>
      <c r="BO399" s="343"/>
      <c r="BP399" s="343"/>
      <c r="BQ399" s="343"/>
      <c r="BR399" s="343"/>
      <c r="BS399" s="343"/>
      <c r="BT399" s="343"/>
      <c r="BU399" s="343"/>
      <c r="BV399" s="353"/>
      <c r="BW399" s="357"/>
      <c r="BX399" s="383"/>
      <c r="BY399" s="137"/>
      <c r="BZ399" s="137"/>
      <c r="CA399" s="137"/>
      <c r="CB399" s="361" t="str">
        <f t="shared" si="8"/>
        <v/>
      </c>
      <c r="CC399" s="361" t="str">
        <f t="shared" si="9"/>
        <v/>
      </c>
      <c r="CD399" s="137"/>
      <c r="CE399" s="137"/>
      <c r="CF399" s="137"/>
      <c r="CG399" s="67"/>
      <c r="CH399" s="67"/>
      <c r="CI399" s="67"/>
      <c r="CJ399" s="67"/>
      <c r="CK399" s="6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</row>
    <row r="400" spans="59:143" ht="18.75" x14ac:dyDescent="0.25">
      <c r="BG400" s="137"/>
      <c r="BH400" s="137"/>
      <c r="BI400" s="137"/>
      <c r="BJ400" s="137"/>
      <c r="BK400" s="137"/>
      <c r="BL400" s="85"/>
      <c r="BM400" s="85">
        <v>81</v>
      </c>
      <c r="BN400" s="343"/>
      <c r="BO400" s="343"/>
      <c r="BP400" s="343"/>
      <c r="BQ400" s="343"/>
      <c r="BR400" s="343"/>
      <c r="BS400" s="343"/>
      <c r="BT400" s="343"/>
      <c r="BU400" s="343"/>
      <c r="BV400" s="353"/>
      <c r="BW400" s="357"/>
      <c r="BX400" s="383"/>
      <c r="BY400" s="137"/>
      <c r="BZ400" s="137"/>
      <c r="CA400" s="137"/>
      <c r="CB400" s="361" t="str">
        <f t="shared" si="8"/>
        <v/>
      </c>
      <c r="CC400" s="361" t="str">
        <f t="shared" si="9"/>
        <v/>
      </c>
      <c r="CD400" s="137"/>
      <c r="CE400" s="137"/>
      <c r="CF400" s="137"/>
      <c r="CG400" s="67"/>
      <c r="CH400" s="67"/>
      <c r="CI400" s="67"/>
      <c r="CJ400" s="67"/>
      <c r="CK400" s="6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</row>
    <row r="401" spans="59:143" ht="18.75" x14ac:dyDescent="0.25">
      <c r="BG401" s="137"/>
      <c r="BH401" s="137"/>
      <c r="BI401" s="137"/>
      <c r="BJ401" s="137"/>
      <c r="BK401" s="137"/>
      <c r="BL401" s="85"/>
      <c r="BM401" s="85">
        <v>82</v>
      </c>
      <c r="BN401" s="343"/>
      <c r="BO401" s="343"/>
      <c r="BP401" s="343"/>
      <c r="BQ401" s="343"/>
      <c r="BR401" s="343"/>
      <c r="BS401" s="343"/>
      <c r="BT401" s="343"/>
      <c r="BU401" s="343"/>
      <c r="BV401" s="353"/>
      <c r="BW401" s="357"/>
      <c r="BX401" s="383"/>
      <c r="BY401" s="137"/>
      <c r="BZ401" s="137"/>
      <c r="CA401" s="137"/>
      <c r="CB401" s="361" t="str">
        <f t="shared" si="8"/>
        <v/>
      </c>
      <c r="CC401" s="361" t="str">
        <f t="shared" si="9"/>
        <v/>
      </c>
      <c r="CD401" s="137"/>
      <c r="CE401" s="137"/>
      <c r="CF401" s="137"/>
      <c r="CG401" s="67"/>
      <c r="CH401" s="67"/>
      <c r="CI401" s="67"/>
      <c r="CJ401" s="67"/>
      <c r="CK401" s="6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</row>
    <row r="402" spans="59:143" ht="18.75" x14ac:dyDescent="0.25">
      <c r="BG402" s="137"/>
      <c r="BH402" s="137"/>
      <c r="BI402" s="137"/>
      <c r="BJ402" s="137"/>
      <c r="BK402" s="137"/>
      <c r="BL402" s="85"/>
      <c r="BM402" s="85">
        <v>83</v>
      </c>
      <c r="BN402" s="343"/>
      <c r="BO402" s="343"/>
      <c r="BP402" s="343"/>
      <c r="BQ402" s="343"/>
      <c r="BR402" s="343"/>
      <c r="BS402" s="343"/>
      <c r="BT402" s="343"/>
      <c r="BU402" s="343"/>
      <c r="BV402" s="353"/>
      <c r="BW402" s="357"/>
      <c r="BX402" s="383"/>
      <c r="BY402" s="137"/>
      <c r="BZ402" s="137"/>
      <c r="CA402" s="137"/>
      <c r="CB402" s="361" t="str">
        <f t="shared" si="8"/>
        <v/>
      </c>
      <c r="CC402" s="361" t="str">
        <f t="shared" si="9"/>
        <v/>
      </c>
      <c r="CD402" s="137"/>
      <c r="CE402" s="137"/>
      <c r="CF402" s="137"/>
      <c r="CG402" s="67"/>
      <c r="CH402" s="67"/>
      <c r="CI402" s="67"/>
      <c r="CJ402" s="67"/>
      <c r="CK402" s="6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</row>
    <row r="403" spans="59:143" ht="18.75" x14ac:dyDescent="0.25">
      <c r="BG403" s="137"/>
      <c r="BH403" s="137"/>
      <c r="BI403" s="137"/>
      <c r="BJ403" s="137"/>
      <c r="BK403" s="137"/>
      <c r="BL403" s="85"/>
      <c r="BM403" s="85">
        <v>84</v>
      </c>
      <c r="BN403" s="343"/>
      <c r="BO403" s="343"/>
      <c r="BP403" s="343"/>
      <c r="BQ403" s="343"/>
      <c r="BR403" s="343"/>
      <c r="BS403" s="343"/>
      <c r="BT403" s="343"/>
      <c r="BU403" s="343"/>
      <c r="BV403" s="353"/>
      <c r="BW403" s="357"/>
      <c r="BX403" s="383"/>
      <c r="BY403" s="137"/>
      <c r="BZ403" s="137"/>
      <c r="CA403" s="137"/>
      <c r="CB403" s="361" t="str">
        <f t="shared" si="8"/>
        <v/>
      </c>
      <c r="CC403" s="361" t="str">
        <f t="shared" si="9"/>
        <v/>
      </c>
      <c r="CD403" s="137"/>
      <c r="CE403" s="137"/>
      <c r="CF403" s="137"/>
      <c r="CG403" s="67"/>
      <c r="CH403" s="67"/>
      <c r="CI403" s="67"/>
      <c r="CJ403" s="67"/>
      <c r="CK403" s="6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</row>
    <row r="404" spans="59:143" ht="18.75" x14ac:dyDescent="0.25">
      <c r="BG404" s="137"/>
      <c r="BH404" s="137"/>
      <c r="BI404" s="137"/>
      <c r="BJ404" s="137"/>
      <c r="BK404" s="137"/>
      <c r="BL404" s="85"/>
      <c r="BM404" s="85">
        <v>85</v>
      </c>
      <c r="BN404" s="343"/>
      <c r="BO404" s="343"/>
      <c r="BP404" s="343"/>
      <c r="BQ404" s="343"/>
      <c r="BR404" s="343"/>
      <c r="BS404" s="343"/>
      <c r="BT404" s="343"/>
      <c r="BU404" s="343"/>
      <c r="BV404" s="353"/>
      <c r="BW404" s="357"/>
      <c r="BX404" s="383"/>
      <c r="BY404" s="137"/>
      <c r="BZ404" s="137"/>
      <c r="CA404" s="137"/>
      <c r="CB404" s="361" t="str">
        <f t="shared" si="8"/>
        <v/>
      </c>
      <c r="CC404" s="361" t="str">
        <f t="shared" si="9"/>
        <v/>
      </c>
      <c r="CD404" s="137"/>
      <c r="CE404" s="137"/>
      <c r="CF404" s="137"/>
      <c r="CG404" s="67"/>
      <c r="CH404" s="67"/>
      <c r="CI404" s="67"/>
      <c r="CJ404" s="67"/>
      <c r="CK404" s="6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</row>
    <row r="405" spans="59:143" ht="18.75" x14ac:dyDescent="0.25">
      <c r="BG405" s="137"/>
      <c r="BH405" s="137"/>
      <c r="BI405" s="137"/>
      <c r="BJ405" s="137"/>
      <c r="BK405" s="137"/>
      <c r="BL405" s="85"/>
      <c r="BM405" s="85">
        <v>86</v>
      </c>
      <c r="BN405" s="343"/>
      <c r="BO405" s="343"/>
      <c r="BP405" s="343"/>
      <c r="BQ405" s="343"/>
      <c r="BR405" s="343"/>
      <c r="BS405" s="343"/>
      <c r="BT405" s="343"/>
      <c r="BU405" s="343"/>
      <c r="BV405" s="353"/>
      <c r="BW405" s="357"/>
      <c r="BX405" s="383"/>
      <c r="BY405" s="137"/>
      <c r="BZ405" s="137"/>
      <c r="CA405" s="137"/>
      <c r="CB405" s="361" t="str">
        <f t="shared" si="8"/>
        <v/>
      </c>
      <c r="CC405" s="361" t="str">
        <f t="shared" si="9"/>
        <v/>
      </c>
      <c r="CD405" s="137"/>
      <c r="CE405" s="137"/>
      <c r="CF405" s="137"/>
      <c r="CG405" s="67"/>
      <c r="CH405" s="67"/>
      <c r="CI405" s="67"/>
      <c r="CJ405" s="67"/>
      <c r="CK405" s="6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</row>
    <row r="406" spans="59:143" ht="18.75" x14ac:dyDescent="0.25">
      <c r="BG406" s="137"/>
      <c r="BH406" s="137"/>
      <c r="BI406" s="137"/>
      <c r="BJ406" s="137"/>
      <c r="BK406" s="137"/>
      <c r="BL406" s="85"/>
      <c r="BM406" s="85">
        <v>87</v>
      </c>
      <c r="BN406" s="343"/>
      <c r="BO406" s="343"/>
      <c r="BP406" s="343"/>
      <c r="BQ406" s="343"/>
      <c r="BR406" s="343"/>
      <c r="BS406" s="343"/>
      <c r="BT406" s="343"/>
      <c r="BU406" s="343"/>
      <c r="BV406" s="353"/>
      <c r="BW406" s="357"/>
      <c r="BX406" s="383"/>
      <c r="BY406" s="137"/>
      <c r="BZ406" s="137"/>
      <c r="CA406" s="137"/>
      <c r="CB406" s="361" t="str">
        <f t="shared" si="8"/>
        <v/>
      </c>
      <c r="CC406" s="361" t="str">
        <f t="shared" si="9"/>
        <v/>
      </c>
      <c r="CD406" s="137"/>
      <c r="CE406" s="137"/>
      <c r="CF406" s="137"/>
      <c r="CG406" s="67"/>
      <c r="CH406" s="67"/>
      <c r="CI406" s="67"/>
      <c r="CJ406" s="67"/>
      <c r="CK406" s="6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</row>
    <row r="407" spans="59:143" ht="18.75" x14ac:dyDescent="0.25">
      <c r="BG407" s="137"/>
      <c r="BH407" s="137"/>
      <c r="BI407" s="137"/>
      <c r="BJ407" s="137"/>
      <c r="BK407" s="137"/>
      <c r="BL407" s="85"/>
      <c r="BM407" s="85">
        <v>88</v>
      </c>
      <c r="BN407" s="343"/>
      <c r="BO407" s="343"/>
      <c r="BP407" s="343"/>
      <c r="BQ407" s="343"/>
      <c r="BR407" s="343"/>
      <c r="BS407" s="343"/>
      <c r="BT407" s="343"/>
      <c r="BU407" s="343"/>
      <c r="BV407" s="353"/>
      <c r="BW407" s="357"/>
      <c r="BX407" s="383"/>
      <c r="BY407" s="137"/>
      <c r="BZ407" s="137"/>
      <c r="CA407" s="137"/>
      <c r="CB407" s="361" t="str">
        <f t="shared" si="8"/>
        <v/>
      </c>
      <c r="CC407" s="361" t="str">
        <f t="shared" si="9"/>
        <v/>
      </c>
      <c r="CD407" s="137"/>
      <c r="CE407" s="137"/>
      <c r="CF407" s="137"/>
      <c r="CG407" s="67"/>
      <c r="CH407" s="67"/>
      <c r="CI407" s="67"/>
      <c r="CJ407" s="67"/>
      <c r="CK407" s="6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</row>
    <row r="408" spans="59:143" ht="18.75" x14ac:dyDescent="0.25">
      <c r="BG408" s="137"/>
      <c r="BH408" s="137"/>
      <c r="BI408" s="137"/>
      <c r="BJ408" s="137"/>
      <c r="BK408" s="137"/>
      <c r="BL408" s="85"/>
      <c r="BM408" s="85">
        <v>89</v>
      </c>
      <c r="BN408" s="343"/>
      <c r="BO408" s="343"/>
      <c r="BP408" s="343"/>
      <c r="BQ408" s="343"/>
      <c r="BR408" s="343"/>
      <c r="BS408" s="343"/>
      <c r="BT408" s="343"/>
      <c r="BU408" s="343"/>
      <c r="BV408" s="353"/>
      <c r="BW408" s="357"/>
      <c r="BX408" s="383"/>
      <c r="BY408" s="137"/>
      <c r="BZ408" s="137"/>
      <c r="CA408" s="137"/>
      <c r="CB408" s="361" t="str">
        <f t="shared" si="8"/>
        <v/>
      </c>
      <c r="CC408" s="361" t="str">
        <f t="shared" si="9"/>
        <v/>
      </c>
      <c r="CD408" s="137"/>
      <c r="CE408" s="137"/>
      <c r="CF408" s="137"/>
      <c r="CG408" s="67"/>
      <c r="CH408" s="67"/>
      <c r="CI408" s="67"/>
      <c r="CJ408" s="67"/>
      <c r="CK408" s="6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</row>
    <row r="409" spans="59:143" ht="18.75" x14ac:dyDescent="0.25">
      <c r="BG409" s="137"/>
      <c r="BH409" s="137"/>
      <c r="BI409" s="137"/>
      <c r="BJ409" s="137"/>
      <c r="BK409" s="137"/>
      <c r="BL409" s="85"/>
      <c r="BM409" s="85">
        <v>90</v>
      </c>
      <c r="BN409" s="343"/>
      <c r="BO409" s="343"/>
      <c r="BP409" s="343"/>
      <c r="BQ409" s="343"/>
      <c r="BR409" s="343"/>
      <c r="BS409" s="343"/>
      <c r="BT409" s="343"/>
      <c r="BU409" s="343"/>
      <c r="BV409" s="353"/>
      <c r="BW409" s="357"/>
      <c r="BX409" s="383"/>
      <c r="BY409" s="137"/>
      <c r="BZ409" s="137"/>
      <c r="CA409" s="137"/>
      <c r="CB409" s="361" t="str">
        <f t="shared" si="8"/>
        <v/>
      </c>
      <c r="CC409" s="361" t="str">
        <f t="shared" si="9"/>
        <v/>
      </c>
      <c r="CD409" s="137"/>
      <c r="CE409" s="137"/>
      <c r="CF409" s="137"/>
      <c r="CG409" s="67"/>
      <c r="CH409" s="67"/>
      <c r="CI409" s="67"/>
      <c r="CJ409" s="67"/>
      <c r="CK409" s="6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</row>
    <row r="410" spans="59:143" ht="18.75" x14ac:dyDescent="0.25">
      <c r="BG410" s="137"/>
      <c r="BH410" s="137"/>
      <c r="BI410" s="137"/>
      <c r="BJ410" s="137"/>
      <c r="BK410" s="137"/>
      <c r="BL410" s="85"/>
      <c r="BM410" s="85">
        <v>91</v>
      </c>
      <c r="BN410" s="343"/>
      <c r="BO410" s="343"/>
      <c r="BP410" s="343"/>
      <c r="BQ410" s="343"/>
      <c r="BR410" s="343"/>
      <c r="BS410" s="343"/>
      <c r="BT410" s="343"/>
      <c r="BU410" s="343"/>
      <c r="BV410" s="353"/>
      <c r="BW410" s="357"/>
      <c r="BX410" s="383"/>
      <c r="BY410" s="137"/>
      <c r="BZ410" s="137"/>
      <c r="CA410" s="137"/>
      <c r="CB410" s="361" t="str">
        <f t="shared" si="8"/>
        <v/>
      </c>
      <c r="CC410" s="361" t="str">
        <f t="shared" si="9"/>
        <v/>
      </c>
      <c r="CD410" s="137"/>
      <c r="CE410" s="137"/>
      <c r="CF410" s="137"/>
      <c r="CG410" s="67"/>
      <c r="CH410" s="67"/>
      <c r="CI410" s="67"/>
      <c r="CJ410" s="67"/>
      <c r="CK410" s="6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</row>
    <row r="411" spans="59:143" ht="18.75" x14ac:dyDescent="0.25">
      <c r="BG411" s="137"/>
      <c r="BH411" s="137"/>
      <c r="BI411" s="137"/>
      <c r="BJ411" s="137"/>
      <c r="BK411" s="137"/>
      <c r="BL411" s="85"/>
      <c r="BM411" s="85">
        <v>92</v>
      </c>
      <c r="BN411" s="343"/>
      <c r="BO411" s="343"/>
      <c r="BP411" s="343"/>
      <c r="BQ411" s="343"/>
      <c r="BR411" s="343"/>
      <c r="BS411" s="343"/>
      <c r="BT411" s="343"/>
      <c r="BU411" s="343"/>
      <c r="BV411" s="353"/>
      <c r="BW411" s="357"/>
      <c r="BX411" s="383"/>
      <c r="BY411" s="137"/>
      <c r="BZ411" s="137"/>
      <c r="CA411" s="137"/>
      <c r="CB411" s="361" t="str">
        <f t="shared" si="8"/>
        <v/>
      </c>
      <c r="CC411" s="361" t="str">
        <f t="shared" si="9"/>
        <v/>
      </c>
      <c r="CD411" s="137"/>
      <c r="CE411" s="137"/>
      <c r="CF411" s="137"/>
      <c r="CG411" s="67"/>
      <c r="CH411" s="67"/>
      <c r="CI411" s="67"/>
      <c r="CJ411" s="67"/>
      <c r="CK411" s="6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</row>
    <row r="412" spans="59:143" ht="18.75" x14ac:dyDescent="0.25">
      <c r="BG412" s="137"/>
      <c r="BH412" s="137"/>
      <c r="BI412" s="137"/>
      <c r="BJ412" s="137"/>
      <c r="BK412" s="137"/>
      <c r="BL412" s="85"/>
      <c r="BM412" s="85">
        <v>93</v>
      </c>
      <c r="BN412" s="343"/>
      <c r="BO412" s="343"/>
      <c r="BP412" s="343"/>
      <c r="BQ412" s="343"/>
      <c r="BR412" s="343"/>
      <c r="BS412" s="343"/>
      <c r="BT412" s="343"/>
      <c r="BU412" s="343"/>
      <c r="BV412" s="353"/>
      <c r="BW412" s="357"/>
      <c r="BX412" s="383"/>
      <c r="BY412" s="137"/>
      <c r="BZ412" s="137"/>
      <c r="CA412" s="137"/>
      <c r="CB412" s="361" t="str">
        <f t="shared" si="8"/>
        <v/>
      </c>
      <c r="CC412" s="361" t="str">
        <f t="shared" si="9"/>
        <v/>
      </c>
      <c r="CD412" s="137"/>
      <c r="CE412" s="137"/>
      <c r="CF412" s="137"/>
      <c r="CG412" s="67"/>
      <c r="CH412" s="67"/>
      <c r="CI412" s="67"/>
      <c r="CJ412" s="67"/>
      <c r="CK412" s="6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</row>
    <row r="413" spans="59:143" ht="18.75" x14ac:dyDescent="0.25">
      <c r="BG413" s="137"/>
      <c r="BH413" s="137"/>
      <c r="BI413" s="137"/>
      <c r="BJ413" s="137"/>
      <c r="BK413" s="137"/>
      <c r="BL413" s="85"/>
      <c r="BM413" s="85">
        <v>94</v>
      </c>
      <c r="BN413" s="343"/>
      <c r="BO413" s="343"/>
      <c r="BP413" s="343"/>
      <c r="BQ413" s="343"/>
      <c r="BR413" s="343"/>
      <c r="BS413" s="343"/>
      <c r="BT413" s="343"/>
      <c r="BU413" s="343"/>
      <c r="BV413" s="353"/>
      <c r="BW413" s="357"/>
      <c r="BX413" s="383"/>
      <c r="BY413" s="137"/>
      <c r="BZ413" s="137"/>
      <c r="CA413" s="137"/>
      <c r="CB413" s="361" t="str">
        <f t="shared" si="8"/>
        <v/>
      </c>
      <c r="CC413" s="361" t="str">
        <f t="shared" si="9"/>
        <v/>
      </c>
      <c r="CD413" s="137"/>
      <c r="CE413" s="137"/>
      <c r="CF413" s="137"/>
      <c r="CG413" s="67"/>
      <c r="CH413" s="67"/>
      <c r="CI413" s="67"/>
      <c r="CJ413" s="67"/>
      <c r="CK413" s="6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</row>
    <row r="414" spans="59:143" ht="18.75" x14ac:dyDescent="0.25">
      <c r="BG414" s="137"/>
      <c r="BH414" s="137"/>
      <c r="BI414" s="137"/>
      <c r="BJ414" s="137"/>
      <c r="BK414" s="137"/>
      <c r="BL414" s="85"/>
      <c r="BM414" s="85">
        <v>95</v>
      </c>
      <c r="BN414" s="343"/>
      <c r="BO414" s="343"/>
      <c r="BP414" s="343"/>
      <c r="BQ414" s="343"/>
      <c r="BR414" s="343"/>
      <c r="BS414" s="343"/>
      <c r="BT414" s="343"/>
      <c r="BU414" s="343"/>
      <c r="BV414" s="353"/>
      <c r="BW414" s="357"/>
      <c r="BX414" s="383"/>
      <c r="BY414" s="137"/>
      <c r="BZ414" s="137"/>
      <c r="CA414" s="137"/>
      <c r="CB414" s="361" t="str">
        <f t="shared" si="8"/>
        <v/>
      </c>
      <c r="CC414" s="361" t="str">
        <f t="shared" si="9"/>
        <v/>
      </c>
      <c r="CD414" s="137"/>
      <c r="CE414" s="137"/>
      <c r="CF414" s="137"/>
      <c r="CG414" s="67"/>
      <c r="CH414" s="67"/>
      <c r="CI414" s="67"/>
      <c r="CJ414" s="67"/>
      <c r="CK414" s="6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</row>
    <row r="415" spans="59:143" ht="18.75" x14ac:dyDescent="0.25">
      <c r="BG415" s="137"/>
      <c r="BH415" s="137"/>
      <c r="BI415" s="137"/>
      <c r="BJ415" s="137"/>
      <c r="BK415" s="137"/>
      <c r="BL415" s="85"/>
      <c r="BM415" s="85">
        <v>96</v>
      </c>
      <c r="BN415" s="343"/>
      <c r="BO415" s="343"/>
      <c r="BP415" s="343"/>
      <c r="BQ415" s="343"/>
      <c r="BR415" s="343"/>
      <c r="BS415" s="343"/>
      <c r="BT415" s="343"/>
      <c r="BU415" s="343"/>
      <c r="BV415" s="353"/>
      <c r="BW415" s="357"/>
      <c r="BX415" s="383"/>
      <c r="BY415" s="137"/>
      <c r="BZ415" s="137"/>
      <c r="CA415" s="137"/>
      <c r="CB415" s="361" t="str">
        <f t="shared" si="8"/>
        <v/>
      </c>
      <c r="CC415" s="361" t="str">
        <f t="shared" si="9"/>
        <v/>
      </c>
      <c r="CD415" s="137"/>
      <c r="CE415" s="137"/>
      <c r="CF415" s="137"/>
      <c r="CG415" s="67"/>
      <c r="CH415" s="67"/>
      <c r="CI415" s="67"/>
      <c r="CJ415" s="67"/>
      <c r="CK415" s="6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</row>
    <row r="416" spans="59:143" ht="18.75" x14ac:dyDescent="0.25">
      <c r="BG416" s="137"/>
      <c r="BH416" s="137"/>
      <c r="BI416" s="137"/>
      <c r="BJ416" s="137"/>
      <c r="BK416" s="137"/>
      <c r="BL416" s="85"/>
      <c r="BM416" s="85">
        <v>97</v>
      </c>
      <c r="BN416" s="343"/>
      <c r="BO416" s="343"/>
      <c r="BP416" s="343"/>
      <c r="BQ416" s="343"/>
      <c r="BR416" s="343"/>
      <c r="BS416" s="343"/>
      <c r="BT416" s="343"/>
      <c r="BU416" s="343"/>
      <c r="BV416" s="353"/>
      <c r="BW416" s="357"/>
      <c r="BX416" s="383"/>
      <c r="BY416" s="137"/>
      <c r="BZ416" s="137"/>
      <c r="CA416" s="137"/>
      <c r="CB416" s="361" t="str">
        <f t="shared" si="8"/>
        <v/>
      </c>
      <c r="CC416" s="361" t="str">
        <f t="shared" si="9"/>
        <v/>
      </c>
      <c r="CD416" s="137"/>
      <c r="CE416" s="137"/>
      <c r="CF416" s="137"/>
      <c r="CG416" s="67"/>
      <c r="CH416" s="67"/>
      <c r="CI416" s="67"/>
      <c r="CJ416" s="67"/>
      <c r="CK416" s="6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</row>
    <row r="417" spans="59:143" ht="18.75" x14ac:dyDescent="0.25">
      <c r="BG417" s="137"/>
      <c r="BH417" s="137"/>
      <c r="BI417" s="137"/>
      <c r="BJ417" s="137"/>
      <c r="BK417" s="137"/>
      <c r="BL417" s="85"/>
      <c r="BM417" s="85">
        <v>98</v>
      </c>
      <c r="BN417" s="343"/>
      <c r="BO417" s="343"/>
      <c r="BP417" s="343"/>
      <c r="BQ417" s="343"/>
      <c r="BR417" s="343"/>
      <c r="BS417" s="343"/>
      <c r="BT417" s="343"/>
      <c r="BU417" s="343"/>
      <c r="BV417" s="353"/>
      <c r="BW417" s="357"/>
      <c r="BX417" s="383"/>
      <c r="BY417" s="137"/>
      <c r="BZ417" s="137"/>
      <c r="CA417" s="137"/>
      <c r="CB417" s="361" t="str">
        <f t="shared" si="8"/>
        <v/>
      </c>
      <c r="CC417" s="361" t="str">
        <f t="shared" si="9"/>
        <v/>
      </c>
      <c r="CD417" s="137"/>
      <c r="CE417" s="137"/>
      <c r="CF417" s="137"/>
      <c r="CG417" s="67"/>
      <c r="CH417" s="67"/>
      <c r="CI417" s="67"/>
      <c r="CJ417" s="67"/>
      <c r="CK417" s="6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</row>
    <row r="418" spans="59:143" ht="18.75" x14ac:dyDescent="0.25">
      <c r="BG418" s="137"/>
      <c r="BH418" s="137"/>
      <c r="BI418" s="137"/>
      <c r="BJ418" s="137"/>
      <c r="BK418" s="137"/>
      <c r="BL418" s="85"/>
      <c r="BM418" s="85">
        <v>99</v>
      </c>
      <c r="BN418" s="343"/>
      <c r="BO418" s="343"/>
      <c r="BP418" s="343"/>
      <c r="BQ418" s="343"/>
      <c r="BR418" s="343"/>
      <c r="BS418" s="343"/>
      <c r="BT418" s="343"/>
      <c r="BU418" s="343"/>
      <c r="BV418" s="353"/>
      <c r="BW418" s="357"/>
      <c r="BX418" s="383"/>
      <c r="BY418" s="137"/>
      <c r="BZ418" s="137"/>
      <c r="CA418" s="137"/>
      <c r="CB418" s="361" t="str">
        <f t="shared" si="8"/>
        <v/>
      </c>
      <c r="CC418" s="361" t="str">
        <f t="shared" si="9"/>
        <v/>
      </c>
      <c r="CD418" s="137"/>
      <c r="CE418" s="137"/>
      <c r="CF418" s="137"/>
      <c r="CG418" s="67"/>
      <c r="CH418" s="67"/>
      <c r="CI418" s="67"/>
      <c r="CJ418" s="67"/>
      <c r="CK418" s="6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</row>
    <row r="419" spans="59:143" ht="18.75" x14ac:dyDescent="0.25">
      <c r="BG419" s="137"/>
      <c r="BH419" s="137"/>
      <c r="BI419" s="137"/>
      <c r="BJ419" s="137"/>
      <c r="BK419" s="137"/>
      <c r="BL419" s="85"/>
      <c r="BM419" s="85">
        <v>100</v>
      </c>
      <c r="BN419" s="343"/>
      <c r="BO419" s="343"/>
      <c r="BP419" s="343"/>
      <c r="BQ419" s="343"/>
      <c r="BR419" s="343"/>
      <c r="BS419" s="343"/>
      <c r="BT419" s="343"/>
      <c r="BU419" s="343"/>
      <c r="BV419" s="353"/>
      <c r="BW419" s="357"/>
      <c r="BX419" s="383"/>
      <c r="BY419" s="137"/>
      <c r="BZ419" s="137"/>
      <c r="CA419" s="137"/>
      <c r="CB419" s="361" t="str">
        <f t="shared" si="8"/>
        <v/>
      </c>
      <c r="CC419" s="361" t="str">
        <f t="shared" si="9"/>
        <v/>
      </c>
      <c r="CD419" s="137"/>
      <c r="CE419" s="137"/>
      <c r="CF419" s="137"/>
      <c r="CG419" s="67"/>
      <c r="CH419" s="67"/>
      <c r="CI419" s="67"/>
      <c r="CJ419" s="67"/>
      <c r="CK419" s="6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</row>
    <row r="420" spans="59:143" ht="18.75" x14ac:dyDescent="0.25">
      <c r="BG420" s="137"/>
      <c r="BH420" s="137"/>
      <c r="BI420" s="137"/>
      <c r="BJ420" s="137"/>
      <c r="BK420" s="137"/>
      <c r="BL420" s="85"/>
      <c r="BM420" s="85">
        <v>101</v>
      </c>
      <c r="BN420" s="343"/>
      <c r="BO420" s="343"/>
      <c r="BP420" s="343"/>
      <c r="BQ420" s="343"/>
      <c r="BR420" s="343"/>
      <c r="BS420" s="343"/>
      <c r="BT420" s="343"/>
      <c r="BU420" s="343"/>
      <c r="BV420" s="353"/>
      <c r="BW420" s="357"/>
      <c r="BX420" s="383"/>
      <c r="BY420" s="137"/>
      <c r="BZ420" s="137"/>
      <c r="CA420" s="137"/>
      <c r="CB420" s="361" t="str">
        <f t="shared" si="8"/>
        <v/>
      </c>
      <c r="CC420" s="361" t="str">
        <f t="shared" si="9"/>
        <v/>
      </c>
      <c r="CD420" s="137"/>
      <c r="CE420" s="137"/>
      <c r="CF420" s="137"/>
      <c r="CG420" s="67"/>
      <c r="CH420" s="67"/>
      <c r="CI420" s="67"/>
      <c r="CJ420" s="67"/>
      <c r="CK420" s="6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</row>
    <row r="421" spans="59:143" ht="18.75" x14ac:dyDescent="0.25">
      <c r="BG421" s="137"/>
      <c r="BH421" s="137"/>
      <c r="BI421" s="137"/>
      <c r="BJ421" s="137"/>
      <c r="BK421" s="137"/>
      <c r="BL421" s="85"/>
      <c r="BM421" s="85">
        <v>102</v>
      </c>
      <c r="BN421" s="343"/>
      <c r="BO421" s="343"/>
      <c r="BP421" s="343"/>
      <c r="BQ421" s="343"/>
      <c r="BR421" s="343"/>
      <c r="BS421" s="343"/>
      <c r="BT421" s="343"/>
      <c r="BU421" s="343"/>
      <c r="BV421" s="353"/>
      <c r="BW421" s="357"/>
      <c r="BX421" s="383"/>
      <c r="BY421" s="137"/>
      <c r="BZ421" s="137"/>
      <c r="CA421" s="137"/>
      <c r="CB421" s="361" t="str">
        <f t="shared" si="8"/>
        <v/>
      </c>
      <c r="CC421" s="361" t="str">
        <f t="shared" si="9"/>
        <v/>
      </c>
      <c r="CD421" s="137"/>
      <c r="CE421" s="137"/>
      <c r="CF421" s="137"/>
      <c r="CG421" s="67"/>
      <c r="CH421" s="67"/>
      <c r="CI421" s="67"/>
      <c r="CJ421" s="67"/>
      <c r="CK421" s="6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</row>
    <row r="422" spans="59:143" ht="18.75" x14ac:dyDescent="0.25">
      <c r="BG422" s="137"/>
      <c r="BH422" s="137"/>
      <c r="BI422" s="137"/>
      <c r="BJ422" s="137"/>
      <c r="BK422" s="137"/>
      <c r="BL422" s="85"/>
      <c r="BM422" s="85">
        <v>103</v>
      </c>
      <c r="BN422" s="343"/>
      <c r="BO422" s="343"/>
      <c r="BP422" s="343"/>
      <c r="BQ422" s="343"/>
      <c r="BR422" s="343"/>
      <c r="BS422" s="343"/>
      <c r="BT422" s="343"/>
      <c r="BU422" s="343"/>
      <c r="BV422" s="353"/>
      <c r="BW422" s="357"/>
      <c r="BX422" s="383"/>
      <c r="BY422" s="137"/>
      <c r="BZ422" s="137"/>
      <c r="CA422" s="137"/>
      <c r="CB422" s="361" t="str">
        <f t="shared" si="8"/>
        <v/>
      </c>
      <c r="CC422" s="361" t="str">
        <f t="shared" si="9"/>
        <v/>
      </c>
      <c r="CD422" s="137"/>
      <c r="CE422" s="137"/>
      <c r="CF422" s="137"/>
      <c r="CG422" s="67"/>
      <c r="CH422" s="67"/>
      <c r="CI422" s="67"/>
      <c r="CJ422" s="67"/>
      <c r="CK422" s="6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</row>
    <row r="423" spans="59:143" ht="18.75" x14ac:dyDescent="0.25">
      <c r="BG423" s="137"/>
      <c r="BH423" s="137"/>
      <c r="BI423" s="137"/>
      <c r="BJ423" s="137"/>
      <c r="BK423" s="137"/>
      <c r="BL423" s="85"/>
      <c r="BM423" s="85">
        <v>104</v>
      </c>
      <c r="BN423" s="343"/>
      <c r="BO423" s="343"/>
      <c r="BP423" s="343"/>
      <c r="BQ423" s="343"/>
      <c r="BR423" s="343"/>
      <c r="BS423" s="343"/>
      <c r="BT423" s="343"/>
      <c r="BU423" s="343"/>
      <c r="BV423" s="353"/>
      <c r="BW423" s="357"/>
      <c r="BX423" s="383"/>
      <c r="BY423" s="137"/>
      <c r="BZ423" s="137"/>
      <c r="CA423" s="137"/>
      <c r="CB423" s="361" t="str">
        <f t="shared" si="8"/>
        <v/>
      </c>
      <c r="CC423" s="361" t="str">
        <f t="shared" si="9"/>
        <v/>
      </c>
      <c r="CD423" s="137"/>
      <c r="CE423" s="137"/>
      <c r="CF423" s="137"/>
      <c r="CG423" s="67"/>
      <c r="CH423" s="67"/>
      <c r="CI423" s="67"/>
      <c r="CJ423" s="67"/>
      <c r="CK423" s="6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</row>
    <row r="424" spans="59:143" ht="18.75" x14ac:dyDescent="0.25">
      <c r="BG424" s="137"/>
      <c r="BH424" s="137"/>
      <c r="BI424" s="137"/>
      <c r="BJ424" s="137"/>
      <c r="BK424" s="137"/>
      <c r="BL424" s="85"/>
      <c r="BM424" s="85">
        <v>105</v>
      </c>
      <c r="BN424" s="343"/>
      <c r="BO424" s="343"/>
      <c r="BP424" s="343"/>
      <c r="BQ424" s="343"/>
      <c r="BR424" s="343"/>
      <c r="BS424" s="343"/>
      <c r="BT424" s="343"/>
      <c r="BU424" s="343"/>
      <c r="BV424" s="353"/>
      <c r="BW424" s="357"/>
      <c r="BX424" s="383"/>
      <c r="BY424" s="137"/>
      <c r="BZ424" s="137"/>
      <c r="CA424" s="137"/>
      <c r="CB424" s="361" t="str">
        <f t="shared" si="8"/>
        <v/>
      </c>
      <c r="CC424" s="361" t="str">
        <f t="shared" si="9"/>
        <v/>
      </c>
      <c r="CD424" s="137"/>
      <c r="CE424" s="137"/>
      <c r="CF424" s="137"/>
      <c r="CG424" s="67"/>
      <c r="CH424" s="67"/>
      <c r="CI424" s="67"/>
      <c r="CJ424" s="67"/>
      <c r="CK424" s="6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</row>
    <row r="425" spans="59:143" ht="18.75" x14ac:dyDescent="0.25">
      <c r="BG425" s="137"/>
      <c r="BH425" s="137"/>
      <c r="BI425" s="137"/>
      <c r="BJ425" s="137"/>
      <c r="BK425" s="137"/>
      <c r="BL425" s="85"/>
      <c r="BM425" s="85">
        <v>106</v>
      </c>
      <c r="BN425" s="343"/>
      <c r="BO425" s="343"/>
      <c r="BP425" s="343"/>
      <c r="BQ425" s="343"/>
      <c r="BR425" s="343"/>
      <c r="BS425" s="343"/>
      <c r="BT425" s="343"/>
      <c r="BU425" s="343"/>
      <c r="BV425" s="353"/>
      <c r="BW425" s="357"/>
      <c r="BX425" s="383"/>
      <c r="BY425" s="137"/>
      <c r="BZ425" s="137"/>
      <c r="CA425" s="137"/>
      <c r="CB425" s="361" t="str">
        <f t="shared" si="8"/>
        <v/>
      </c>
      <c r="CC425" s="361" t="str">
        <f t="shared" si="9"/>
        <v/>
      </c>
      <c r="CD425" s="137"/>
      <c r="CE425" s="137"/>
      <c r="CF425" s="137"/>
      <c r="CG425" s="67"/>
      <c r="CH425" s="67"/>
      <c r="CI425" s="67"/>
      <c r="CJ425" s="67"/>
      <c r="CK425" s="6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</row>
    <row r="426" spans="59:143" ht="18.75" x14ac:dyDescent="0.25">
      <c r="BG426" s="137"/>
      <c r="BH426" s="137"/>
      <c r="BI426" s="137"/>
      <c r="BJ426" s="137"/>
      <c r="BK426" s="137"/>
      <c r="BL426" s="85"/>
      <c r="BM426" s="85">
        <v>107</v>
      </c>
      <c r="BN426" s="343"/>
      <c r="BO426" s="343"/>
      <c r="BP426" s="343"/>
      <c r="BQ426" s="343"/>
      <c r="BR426" s="343"/>
      <c r="BS426" s="343"/>
      <c r="BT426" s="343"/>
      <c r="BU426" s="343"/>
      <c r="BV426" s="353"/>
      <c r="BW426" s="357"/>
      <c r="BX426" s="383"/>
      <c r="BY426" s="137"/>
      <c r="BZ426" s="137"/>
      <c r="CA426" s="137"/>
      <c r="CB426" s="361" t="str">
        <f t="shared" si="8"/>
        <v/>
      </c>
      <c r="CC426" s="361" t="str">
        <f t="shared" si="9"/>
        <v/>
      </c>
      <c r="CD426" s="137"/>
      <c r="CE426" s="137"/>
      <c r="CF426" s="137"/>
      <c r="CG426" s="67"/>
      <c r="CH426" s="67"/>
      <c r="CI426" s="67"/>
      <c r="CJ426" s="67"/>
      <c r="CK426" s="6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</row>
    <row r="427" spans="59:143" ht="18.75" x14ac:dyDescent="0.25">
      <c r="BG427" s="137"/>
      <c r="BH427" s="137"/>
      <c r="BI427" s="137"/>
      <c r="BJ427" s="137"/>
      <c r="BK427" s="137"/>
      <c r="BL427" s="85"/>
      <c r="BM427" s="85">
        <v>108</v>
      </c>
      <c r="BN427" s="343"/>
      <c r="BO427" s="343"/>
      <c r="BP427" s="343"/>
      <c r="BQ427" s="343"/>
      <c r="BR427" s="343"/>
      <c r="BS427" s="343"/>
      <c r="BT427" s="343"/>
      <c r="BU427" s="343"/>
      <c r="BV427" s="353"/>
      <c r="BW427" s="357"/>
      <c r="BX427" s="383"/>
      <c r="BY427" s="137"/>
      <c r="BZ427" s="137"/>
      <c r="CA427" s="137"/>
      <c r="CB427" s="361" t="str">
        <f t="shared" si="8"/>
        <v/>
      </c>
      <c r="CC427" s="361" t="str">
        <f t="shared" si="9"/>
        <v/>
      </c>
      <c r="CD427" s="137"/>
      <c r="CE427" s="137"/>
      <c r="CF427" s="137"/>
      <c r="CG427" s="67"/>
      <c r="CH427" s="67"/>
      <c r="CI427" s="67"/>
      <c r="CJ427" s="67"/>
      <c r="CK427" s="6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</row>
    <row r="428" spans="59:143" ht="18.75" x14ac:dyDescent="0.25">
      <c r="BG428" s="137"/>
      <c r="BH428" s="137"/>
      <c r="BI428" s="137"/>
      <c r="BJ428" s="137"/>
      <c r="BK428" s="137"/>
      <c r="BL428" s="85"/>
      <c r="BM428" s="85">
        <v>109</v>
      </c>
      <c r="BN428" s="343"/>
      <c r="BO428" s="343"/>
      <c r="BP428" s="343"/>
      <c r="BQ428" s="343"/>
      <c r="BR428" s="343"/>
      <c r="BS428" s="343"/>
      <c r="BT428" s="343"/>
      <c r="BU428" s="343"/>
      <c r="BV428" s="353"/>
      <c r="BW428" s="357"/>
      <c r="BX428" s="383"/>
      <c r="BY428" s="137"/>
      <c r="BZ428" s="137"/>
      <c r="CA428" s="137"/>
      <c r="CB428" s="361" t="str">
        <f t="shared" si="8"/>
        <v/>
      </c>
      <c r="CC428" s="361" t="str">
        <f t="shared" si="9"/>
        <v/>
      </c>
      <c r="CD428" s="137"/>
      <c r="CE428" s="137"/>
      <c r="CF428" s="137"/>
      <c r="CG428" s="67"/>
      <c r="CH428" s="67"/>
      <c r="CI428" s="67"/>
      <c r="CJ428" s="67"/>
      <c r="CK428" s="6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</row>
    <row r="429" spans="59:143" ht="18.75" x14ac:dyDescent="0.25">
      <c r="BG429" s="137"/>
      <c r="BH429" s="137"/>
      <c r="BI429" s="137"/>
      <c r="BJ429" s="137"/>
      <c r="BK429" s="137"/>
      <c r="BL429" s="85"/>
      <c r="BM429" s="85">
        <v>110</v>
      </c>
      <c r="BN429" s="343"/>
      <c r="BO429" s="343"/>
      <c r="BP429" s="343"/>
      <c r="BQ429" s="343"/>
      <c r="BR429" s="343"/>
      <c r="BS429" s="343"/>
      <c r="BT429" s="343"/>
      <c r="BU429" s="343"/>
      <c r="BV429" s="353"/>
      <c r="BW429" s="357"/>
      <c r="BX429" s="383"/>
      <c r="BY429" s="137"/>
      <c r="BZ429" s="137"/>
      <c r="CA429" s="137"/>
      <c r="CB429" s="361" t="str">
        <f t="shared" si="8"/>
        <v/>
      </c>
      <c r="CC429" s="361" t="str">
        <f t="shared" si="9"/>
        <v/>
      </c>
      <c r="CD429" s="137"/>
      <c r="CE429" s="137"/>
      <c r="CF429" s="137"/>
      <c r="CG429" s="67"/>
      <c r="CH429" s="67"/>
      <c r="CI429" s="67"/>
      <c r="CJ429" s="67"/>
      <c r="CK429" s="6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</row>
    <row r="430" spans="59:143" ht="18.75" x14ac:dyDescent="0.25">
      <c r="BG430" s="137"/>
      <c r="BH430" s="137"/>
      <c r="BI430" s="137"/>
      <c r="BJ430" s="137"/>
      <c r="BK430" s="137"/>
      <c r="BL430" s="85"/>
      <c r="BM430" s="85">
        <v>111</v>
      </c>
      <c r="BN430" s="343"/>
      <c r="BO430" s="343"/>
      <c r="BP430" s="343"/>
      <c r="BQ430" s="343"/>
      <c r="BR430" s="343"/>
      <c r="BS430" s="343"/>
      <c r="BT430" s="343"/>
      <c r="BU430" s="343"/>
      <c r="BV430" s="353"/>
      <c r="BW430" s="357"/>
      <c r="BX430" s="383"/>
      <c r="BY430" s="137"/>
      <c r="BZ430" s="137"/>
      <c r="CA430" s="137"/>
      <c r="CB430" s="361" t="str">
        <f t="shared" si="8"/>
        <v/>
      </c>
      <c r="CC430" s="361" t="str">
        <f t="shared" si="9"/>
        <v/>
      </c>
      <c r="CD430" s="137"/>
      <c r="CE430" s="137"/>
      <c r="CF430" s="137"/>
      <c r="CG430" s="67"/>
      <c r="CH430" s="67"/>
      <c r="CI430" s="67"/>
      <c r="CJ430" s="67"/>
      <c r="CK430" s="6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</row>
    <row r="431" spans="59:143" ht="18.75" x14ac:dyDescent="0.25">
      <c r="BG431" s="137"/>
      <c r="BH431" s="137"/>
      <c r="BI431" s="137"/>
      <c r="BJ431" s="137"/>
      <c r="BK431" s="137"/>
      <c r="BL431" s="85"/>
      <c r="BM431" s="85">
        <v>112</v>
      </c>
      <c r="BN431" s="343"/>
      <c r="BO431" s="343"/>
      <c r="BP431" s="343"/>
      <c r="BQ431" s="343"/>
      <c r="BR431" s="343"/>
      <c r="BS431" s="343"/>
      <c r="BT431" s="343"/>
      <c r="BU431" s="343"/>
      <c r="BV431" s="353"/>
      <c r="BW431" s="357"/>
      <c r="BX431" s="383"/>
      <c r="BY431" s="137"/>
      <c r="BZ431" s="137"/>
      <c r="CA431" s="137"/>
      <c r="CB431" s="361" t="str">
        <f t="shared" si="8"/>
        <v/>
      </c>
      <c r="CC431" s="361" t="str">
        <f t="shared" si="9"/>
        <v/>
      </c>
      <c r="CD431" s="137"/>
      <c r="CE431" s="137"/>
      <c r="CF431" s="137"/>
      <c r="CG431" s="67"/>
      <c r="CH431" s="67"/>
      <c r="CI431" s="67"/>
      <c r="CJ431" s="67"/>
      <c r="CK431" s="6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</row>
    <row r="432" spans="59:143" ht="18.75" x14ac:dyDescent="0.25">
      <c r="BG432" s="137"/>
      <c r="BH432" s="137"/>
      <c r="BI432" s="137"/>
      <c r="BJ432" s="137"/>
      <c r="BK432" s="137"/>
      <c r="BL432" s="85"/>
      <c r="BM432" s="85">
        <v>113</v>
      </c>
      <c r="BN432" s="343"/>
      <c r="BO432" s="343"/>
      <c r="BP432" s="343"/>
      <c r="BQ432" s="343"/>
      <c r="BR432" s="343"/>
      <c r="BS432" s="343"/>
      <c r="BT432" s="343"/>
      <c r="BU432" s="343"/>
      <c r="BV432" s="353"/>
      <c r="BW432" s="357"/>
      <c r="BX432" s="383"/>
      <c r="BY432" s="137"/>
      <c r="BZ432" s="137"/>
      <c r="CA432" s="137"/>
      <c r="CB432" s="361" t="str">
        <f t="shared" si="8"/>
        <v/>
      </c>
      <c r="CC432" s="361" t="str">
        <f t="shared" si="9"/>
        <v/>
      </c>
      <c r="CD432" s="137"/>
      <c r="CE432" s="137"/>
      <c r="CF432" s="137"/>
      <c r="CG432" s="67"/>
      <c r="CH432" s="67"/>
      <c r="CI432" s="67"/>
      <c r="CJ432" s="67"/>
      <c r="CK432" s="6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</row>
    <row r="433" spans="59:143" ht="18.75" x14ac:dyDescent="0.25">
      <c r="BG433" s="137"/>
      <c r="BH433" s="137"/>
      <c r="BI433" s="137"/>
      <c r="BJ433" s="137"/>
      <c r="BK433" s="137"/>
      <c r="BL433" s="85"/>
      <c r="BM433" s="85">
        <v>114</v>
      </c>
      <c r="BN433" s="343"/>
      <c r="BO433" s="343"/>
      <c r="BP433" s="343"/>
      <c r="BQ433" s="343"/>
      <c r="BR433" s="343"/>
      <c r="BS433" s="343"/>
      <c r="BT433" s="343"/>
      <c r="BU433" s="343"/>
      <c r="BV433" s="353"/>
      <c r="BW433" s="357"/>
      <c r="BX433" s="383"/>
      <c r="BY433" s="137"/>
      <c r="BZ433" s="137"/>
      <c r="CA433" s="137"/>
      <c r="CB433" s="361" t="str">
        <f t="shared" si="8"/>
        <v/>
      </c>
      <c r="CC433" s="361" t="str">
        <f t="shared" si="9"/>
        <v/>
      </c>
      <c r="CD433" s="137"/>
      <c r="CE433" s="137"/>
      <c r="CF433" s="137"/>
      <c r="CG433" s="67"/>
      <c r="CH433" s="67"/>
      <c r="CI433" s="67"/>
      <c r="CJ433" s="67"/>
      <c r="CK433" s="6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</row>
    <row r="434" spans="59:143" ht="18.75" x14ac:dyDescent="0.25">
      <c r="BG434" s="137"/>
      <c r="BH434" s="137"/>
      <c r="BI434" s="137"/>
      <c r="BJ434" s="137"/>
      <c r="BK434" s="137"/>
      <c r="BL434" s="85"/>
      <c r="BM434" s="85">
        <v>115</v>
      </c>
      <c r="BN434" s="343"/>
      <c r="BO434" s="343"/>
      <c r="BP434" s="343"/>
      <c r="BQ434" s="343"/>
      <c r="BR434" s="343"/>
      <c r="BS434" s="343"/>
      <c r="BT434" s="343"/>
      <c r="BU434" s="343"/>
      <c r="BV434" s="353"/>
      <c r="BW434" s="357"/>
      <c r="BX434" s="383"/>
      <c r="BY434" s="137"/>
      <c r="BZ434" s="137"/>
      <c r="CA434" s="137"/>
      <c r="CB434" s="361" t="str">
        <f t="shared" si="8"/>
        <v/>
      </c>
      <c r="CC434" s="361" t="str">
        <f t="shared" si="9"/>
        <v/>
      </c>
      <c r="CD434" s="137"/>
      <c r="CE434" s="137"/>
      <c r="CF434" s="137"/>
      <c r="CG434" s="67"/>
      <c r="CH434" s="67"/>
      <c r="CI434" s="67"/>
      <c r="CJ434" s="67"/>
      <c r="CK434" s="6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</row>
    <row r="435" spans="59:143" ht="18.75" x14ac:dyDescent="0.25">
      <c r="BG435" s="137"/>
      <c r="BH435" s="137"/>
      <c r="BI435" s="137"/>
      <c r="BJ435" s="137"/>
      <c r="BK435" s="137"/>
      <c r="BL435" s="85"/>
      <c r="BM435" s="85">
        <v>116</v>
      </c>
      <c r="BN435" s="343"/>
      <c r="BO435" s="343"/>
      <c r="BP435" s="343"/>
      <c r="BQ435" s="343"/>
      <c r="BR435" s="343"/>
      <c r="BS435" s="343"/>
      <c r="BT435" s="343"/>
      <c r="BU435" s="343"/>
      <c r="BV435" s="353"/>
      <c r="BW435" s="357"/>
      <c r="BX435" s="383"/>
      <c r="BY435" s="137"/>
      <c r="BZ435" s="137"/>
      <c r="CA435" s="137"/>
      <c r="CB435" s="361" t="str">
        <f t="shared" si="8"/>
        <v/>
      </c>
      <c r="CC435" s="361" t="str">
        <f t="shared" si="9"/>
        <v/>
      </c>
      <c r="CD435" s="137"/>
      <c r="CE435" s="137"/>
      <c r="CF435" s="137"/>
      <c r="CG435" s="67"/>
      <c r="CH435" s="67"/>
      <c r="CI435" s="67"/>
      <c r="CJ435" s="67"/>
      <c r="CK435" s="6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</row>
    <row r="436" spans="59:143" ht="18.75" x14ac:dyDescent="0.25">
      <c r="BG436" s="137"/>
      <c r="BH436" s="137"/>
      <c r="BI436" s="137"/>
      <c r="BJ436" s="137"/>
      <c r="BK436" s="137"/>
      <c r="BL436" s="85"/>
      <c r="BM436" s="85">
        <v>117</v>
      </c>
      <c r="BN436" s="343"/>
      <c r="BO436" s="343"/>
      <c r="BP436" s="343"/>
      <c r="BQ436" s="343"/>
      <c r="BR436" s="343"/>
      <c r="BS436" s="343"/>
      <c r="BT436" s="343"/>
      <c r="BU436" s="343"/>
      <c r="BV436" s="353"/>
      <c r="BW436" s="357"/>
      <c r="BX436" s="383"/>
      <c r="BY436" s="137"/>
      <c r="BZ436" s="137"/>
      <c r="CA436" s="137"/>
      <c r="CB436" s="361" t="str">
        <f t="shared" si="8"/>
        <v/>
      </c>
      <c r="CC436" s="361" t="str">
        <f t="shared" si="9"/>
        <v/>
      </c>
      <c r="CD436" s="137"/>
      <c r="CE436" s="137"/>
      <c r="CF436" s="137"/>
      <c r="CG436" s="67"/>
      <c r="CH436" s="67"/>
      <c r="CI436" s="67"/>
      <c r="CJ436" s="67"/>
      <c r="CK436" s="67"/>
      <c r="CL436" s="137"/>
      <c r="CM436" s="137"/>
      <c r="CN436" s="137"/>
      <c r="CO436" s="137"/>
      <c r="CP436" s="137"/>
      <c r="CQ436" s="137"/>
      <c r="CR436" s="137"/>
      <c r="CS436" s="137"/>
      <c r="CT436" s="137"/>
      <c r="CU436" s="137"/>
      <c r="CV436" s="137"/>
      <c r="CW436" s="137"/>
      <c r="CX436" s="13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</row>
    <row r="437" spans="59:143" ht="18.75" x14ac:dyDescent="0.25">
      <c r="BG437" s="137"/>
      <c r="BH437" s="137"/>
      <c r="BI437" s="137"/>
      <c r="BJ437" s="137"/>
      <c r="BK437" s="137"/>
      <c r="BL437" s="85"/>
      <c r="BM437" s="85">
        <v>118</v>
      </c>
      <c r="BN437" s="343"/>
      <c r="BO437" s="343"/>
      <c r="BP437" s="343"/>
      <c r="BQ437" s="343"/>
      <c r="BR437" s="343"/>
      <c r="BS437" s="343"/>
      <c r="BT437" s="343"/>
      <c r="BU437" s="343"/>
      <c r="BV437" s="353"/>
      <c r="BW437" s="357"/>
      <c r="BX437" s="383"/>
      <c r="BY437" s="137"/>
      <c r="BZ437" s="137"/>
      <c r="CA437" s="137"/>
      <c r="CB437" s="361" t="str">
        <f t="shared" si="8"/>
        <v/>
      </c>
      <c r="CC437" s="361" t="str">
        <f t="shared" si="9"/>
        <v/>
      </c>
      <c r="CD437" s="137"/>
      <c r="CE437" s="137"/>
      <c r="CF437" s="137"/>
      <c r="CG437" s="67"/>
      <c r="CH437" s="67"/>
      <c r="CI437" s="67"/>
      <c r="CJ437" s="67"/>
      <c r="CK437" s="6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</row>
    <row r="438" spans="59:143" ht="18.75" x14ac:dyDescent="0.25">
      <c r="BG438" s="137"/>
      <c r="BH438" s="137"/>
      <c r="BI438" s="137"/>
      <c r="BJ438" s="137"/>
      <c r="BK438" s="137"/>
      <c r="BL438" s="85"/>
      <c r="BM438" s="85">
        <v>119</v>
      </c>
      <c r="BN438" s="343"/>
      <c r="BO438" s="343"/>
      <c r="BP438" s="343"/>
      <c r="BQ438" s="343"/>
      <c r="BR438" s="343"/>
      <c r="BS438" s="343"/>
      <c r="BT438" s="343"/>
      <c r="BU438" s="343"/>
      <c r="BV438" s="353"/>
      <c r="BW438" s="357"/>
      <c r="BX438" s="383"/>
      <c r="BY438" s="137"/>
      <c r="BZ438" s="137"/>
      <c r="CA438" s="137"/>
      <c r="CB438" s="361" t="str">
        <f t="shared" si="8"/>
        <v/>
      </c>
      <c r="CC438" s="361" t="str">
        <f t="shared" si="9"/>
        <v/>
      </c>
      <c r="CD438" s="137"/>
      <c r="CE438" s="137"/>
      <c r="CF438" s="137"/>
      <c r="CG438" s="67"/>
      <c r="CH438" s="67"/>
      <c r="CI438" s="67"/>
      <c r="CJ438" s="67"/>
      <c r="CK438" s="6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</row>
    <row r="439" spans="59:143" ht="18.75" x14ac:dyDescent="0.25">
      <c r="BG439" s="137"/>
      <c r="BH439" s="137"/>
      <c r="BI439" s="137"/>
      <c r="BJ439" s="137"/>
      <c r="BK439" s="137"/>
      <c r="BL439" s="85"/>
      <c r="BM439" s="85">
        <v>120</v>
      </c>
      <c r="BN439" s="343"/>
      <c r="BO439" s="343"/>
      <c r="BP439" s="343"/>
      <c r="BQ439" s="343"/>
      <c r="BR439" s="343"/>
      <c r="BS439" s="343"/>
      <c r="BT439" s="343"/>
      <c r="BU439" s="343"/>
      <c r="BV439" s="353"/>
      <c r="BW439" s="357"/>
      <c r="BX439" s="383"/>
      <c r="BY439" s="137"/>
      <c r="BZ439" s="137"/>
      <c r="CA439" s="137"/>
      <c r="CB439" s="361" t="str">
        <f t="shared" si="8"/>
        <v/>
      </c>
      <c r="CC439" s="361" t="str">
        <f t="shared" si="9"/>
        <v/>
      </c>
      <c r="CD439" s="137"/>
      <c r="CE439" s="137"/>
      <c r="CF439" s="137"/>
      <c r="CG439" s="67"/>
      <c r="CH439" s="67"/>
      <c r="CI439" s="67"/>
      <c r="CJ439" s="67"/>
      <c r="CK439" s="6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</row>
    <row r="440" spans="59:143" ht="18.75" x14ac:dyDescent="0.25">
      <c r="BG440" s="137"/>
      <c r="BH440" s="137"/>
      <c r="BI440" s="137"/>
      <c r="BJ440" s="137"/>
      <c r="BK440" s="137"/>
      <c r="BL440" s="85"/>
      <c r="BM440" s="85">
        <v>121</v>
      </c>
      <c r="BN440" s="343"/>
      <c r="BO440" s="343"/>
      <c r="BP440" s="343"/>
      <c r="BQ440" s="343"/>
      <c r="BR440" s="343"/>
      <c r="BS440" s="343"/>
      <c r="BT440" s="343"/>
      <c r="BU440" s="343"/>
      <c r="BV440" s="353"/>
      <c r="BW440" s="357"/>
      <c r="BX440" s="383"/>
      <c r="BY440" s="137"/>
      <c r="BZ440" s="137"/>
      <c r="CA440" s="137"/>
      <c r="CB440" s="361" t="str">
        <f t="shared" si="8"/>
        <v/>
      </c>
      <c r="CC440" s="361" t="str">
        <f t="shared" si="9"/>
        <v/>
      </c>
      <c r="CD440" s="137"/>
      <c r="CE440" s="137"/>
      <c r="CF440" s="137"/>
      <c r="CG440" s="67"/>
      <c r="CH440" s="67"/>
      <c r="CI440" s="67"/>
      <c r="CJ440" s="67"/>
      <c r="CK440" s="6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</row>
    <row r="441" spans="59:143" ht="18.75" x14ac:dyDescent="0.25">
      <c r="BG441" s="137"/>
      <c r="BH441" s="137"/>
      <c r="BI441" s="137"/>
      <c r="BJ441" s="137"/>
      <c r="BK441" s="137"/>
      <c r="BL441" s="85"/>
      <c r="BM441" s="85">
        <v>122</v>
      </c>
      <c r="BN441" s="343"/>
      <c r="BO441" s="343"/>
      <c r="BP441" s="343"/>
      <c r="BQ441" s="343"/>
      <c r="BR441" s="343"/>
      <c r="BS441" s="343"/>
      <c r="BT441" s="343"/>
      <c r="BU441" s="343"/>
      <c r="BV441" s="353"/>
      <c r="BW441" s="357"/>
      <c r="BX441" s="383"/>
      <c r="BY441" s="137"/>
      <c r="BZ441" s="137"/>
      <c r="CA441" s="137"/>
      <c r="CB441" s="361" t="str">
        <f t="shared" si="8"/>
        <v/>
      </c>
      <c r="CC441" s="361" t="str">
        <f t="shared" si="9"/>
        <v/>
      </c>
      <c r="CD441" s="137"/>
      <c r="CE441" s="137"/>
      <c r="CF441" s="137"/>
      <c r="CG441" s="67"/>
      <c r="CH441" s="67"/>
      <c r="CI441" s="67"/>
      <c r="CJ441" s="67"/>
      <c r="CK441" s="6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</row>
    <row r="442" spans="59:143" ht="18.75" x14ac:dyDescent="0.25">
      <c r="BG442" s="137"/>
      <c r="BH442" s="137"/>
      <c r="BI442" s="137"/>
      <c r="BJ442" s="137"/>
      <c r="BK442" s="137"/>
      <c r="BL442" s="85"/>
      <c r="BM442" s="85">
        <v>123</v>
      </c>
      <c r="BN442" s="343"/>
      <c r="BO442" s="343"/>
      <c r="BP442" s="343"/>
      <c r="BQ442" s="343"/>
      <c r="BR442" s="343"/>
      <c r="BS442" s="343"/>
      <c r="BT442" s="343"/>
      <c r="BU442" s="343"/>
      <c r="BV442" s="353"/>
      <c r="BW442" s="357"/>
      <c r="BX442" s="383"/>
      <c r="BY442" s="137"/>
      <c r="BZ442" s="137"/>
      <c r="CA442" s="137"/>
      <c r="CB442" s="361" t="str">
        <f t="shared" si="8"/>
        <v/>
      </c>
      <c r="CC442" s="361" t="str">
        <f t="shared" si="9"/>
        <v/>
      </c>
      <c r="CD442" s="137"/>
      <c r="CE442" s="137"/>
      <c r="CF442" s="137"/>
      <c r="CG442" s="67"/>
      <c r="CH442" s="67"/>
      <c r="CI442" s="67"/>
      <c r="CJ442" s="67"/>
      <c r="CK442" s="6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</row>
    <row r="443" spans="59:143" ht="18.75" x14ac:dyDescent="0.25">
      <c r="BG443" s="137"/>
      <c r="BH443" s="137"/>
      <c r="BI443" s="137"/>
      <c r="BJ443" s="137"/>
      <c r="BK443" s="137"/>
      <c r="BL443" s="85"/>
      <c r="BM443" s="85">
        <v>124</v>
      </c>
      <c r="BN443" s="343"/>
      <c r="BO443" s="343"/>
      <c r="BP443" s="343"/>
      <c r="BQ443" s="343"/>
      <c r="BR443" s="343"/>
      <c r="BS443" s="343"/>
      <c r="BT443" s="343"/>
      <c r="BU443" s="343"/>
      <c r="BV443" s="353"/>
      <c r="BW443" s="357"/>
      <c r="BX443" s="383"/>
      <c r="BY443" s="137"/>
      <c r="BZ443" s="137"/>
      <c r="CA443" s="137"/>
      <c r="CB443" s="361" t="str">
        <f t="shared" si="8"/>
        <v/>
      </c>
      <c r="CC443" s="361" t="str">
        <f t="shared" si="9"/>
        <v/>
      </c>
      <c r="CD443" s="137"/>
      <c r="CE443" s="137"/>
      <c r="CF443" s="137"/>
      <c r="CG443" s="67"/>
      <c r="CH443" s="67"/>
      <c r="CI443" s="67"/>
      <c r="CJ443" s="67"/>
      <c r="CK443" s="6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  <c r="EH443" s="137"/>
      <c r="EI443" s="137"/>
      <c r="EJ443" s="137"/>
      <c r="EK443" s="137"/>
      <c r="EL443" s="137"/>
      <c r="EM443" s="137"/>
    </row>
    <row r="444" spans="59:143" ht="18.75" x14ac:dyDescent="0.25">
      <c r="BG444" s="137"/>
      <c r="BH444" s="137"/>
      <c r="BI444" s="137"/>
      <c r="BJ444" s="137"/>
      <c r="BK444" s="137"/>
      <c r="BL444" s="85"/>
      <c r="BM444" s="85">
        <v>125</v>
      </c>
      <c r="BN444" s="343"/>
      <c r="BO444" s="343"/>
      <c r="BP444" s="343"/>
      <c r="BQ444" s="343"/>
      <c r="BR444" s="343"/>
      <c r="BS444" s="343"/>
      <c r="BT444" s="343"/>
      <c r="BU444" s="343"/>
      <c r="BV444" s="353"/>
      <c r="BW444" s="357"/>
      <c r="BX444" s="383"/>
      <c r="BY444" s="137"/>
      <c r="BZ444" s="137"/>
      <c r="CA444" s="137"/>
      <c r="CB444" s="361" t="str">
        <f t="shared" si="8"/>
        <v/>
      </c>
      <c r="CC444" s="361" t="str">
        <f t="shared" si="9"/>
        <v/>
      </c>
      <c r="CD444" s="137"/>
      <c r="CE444" s="137"/>
      <c r="CF444" s="137"/>
      <c r="CG444" s="67"/>
      <c r="CH444" s="67"/>
      <c r="CI444" s="67"/>
      <c r="CJ444" s="67"/>
      <c r="CK444" s="6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  <c r="EH444" s="137"/>
      <c r="EI444" s="137"/>
      <c r="EJ444" s="137"/>
      <c r="EK444" s="137"/>
      <c r="EL444" s="137"/>
      <c r="EM444" s="137"/>
    </row>
    <row r="445" spans="59:143" ht="18.75" x14ac:dyDescent="0.25">
      <c r="BG445" s="137"/>
      <c r="BH445" s="137"/>
      <c r="BI445" s="137"/>
      <c r="BJ445" s="137"/>
      <c r="BK445" s="137"/>
      <c r="BL445" s="85"/>
      <c r="BM445" s="85">
        <v>126</v>
      </c>
      <c r="BN445" s="343"/>
      <c r="BO445" s="343"/>
      <c r="BP445" s="343"/>
      <c r="BQ445" s="343"/>
      <c r="BR445" s="343"/>
      <c r="BS445" s="343"/>
      <c r="BT445" s="343"/>
      <c r="BU445" s="343"/>
      <c r="BV445" s="353"/>
      <c r="BW445" s="357"/>
      <c r="BX445" s="383"/>
      <c r="BY445" s="137"/>
      <c r="BZ445" s="137"/>
      <c r="CA445" s="137"/>
      <c r="CB445" s="361" t="str">
        <f t="shared" si="8"/>
        <v/>
      </c>
      <c r="CC445" s="361" t="str">
        <f t="shared" si="9"/>
        <v/>
      </c>
      <c r="CD445" s="137"/>
      <c r="CE445" s="137"/>
      <c r="CF445" s="137"/>
      <c r="CG445" s="67"/>
      <c r="CH445" s="67"/>
      <c r="CI445" s="67"/>
      <c r="CJ445" s="67"/>
      <c r="CK445" s="6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  <c r="EH445" s="137"/>
      <c r="EI445" s="137"/>
      <c r="EJ445" s="137"/>
      <c r="EK445" s="137"/>
      <c r="EL445" s="137"/>
      <c r="EM445" s="137"/>
    </row>
    <row r="446" spans="59:143" ht="18.75" x14ac:dyDescent="0.25">
      <c r="BG446" s="137"/>
      <c r="BH446" s="137"/>
      <c r="BI446" s="137"/>
      <c r="BJ446" s="137"/>
      <c r="BK446" s="137"/>
      <c r="BL446" s="85"/>
      <c r="BM446" s="85">
        <v>127</v>
      </c>
      <c r="BN446" s="343"/>
      <c r="BO446" s="343"/>
      <c r="BP446" s="343"/>
      <c r="BQ446" s="343"/>
      <c r="BR446" s="343"/>
      <c r="BS446" s="343"/>
      <c r="BT446" s="343"/>
      <c r="BU446" s="343"/>
      <c r="BV446" s="353"/>
      <c r="BW446" s="357"/>
      <c r="BX446" s="383"/>
      <c r="BY446" s="137"/>
      <c r="BZ446" s="137"/>
      <c r="CA446" s="137"/>
      <c r="CB446" s="361" t="str">
        <f t="shared" si="8"/>
        <v/>
      </c>
      <c r="CC446" s="361" t="str">
        <f t="shared" si="9"/>
        <v/>
      </c>
      <c r="CD446" s="137"/>
      <c r="CE446" s="137"/>
      <c r="CF446" s="137"/>
      <c r="CG446" s="67"/>
      <c r="CH446" s="67"/>
      <c r="CI446" s="67"/>
      <c r="CJ446" s="67"/>
      <c r="CK446" s="6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  <c r="DE446" s="137"/>
      <c r="DF446" s="137"/>
      <c r="DG446" s="137"/>
      <c r="DH446" s="137"/>
      <c r="DI446" s="137"/>
      <c r="DJ446" s="137"/>
      <c r="DK446" s="137"/>
      <c r="DL446" s="137"/>
      <c r="DM446" s="137"/>
      <c r="DN446" s="137"/>
      <c r="DO446" s="137"/>
      <c r="DP446" s="137"/>
      <c r="DQ446" s="137"/>
      <c r="DR446" s="137"/>
      <c r="DS446" s="137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137"/>
      <c r="ED446" s="137"/>
      <c r="EE446" s="137"/>
      <c r="EF446" s="137"/>
      <c r="EG446" s="137"/>
      <c r="EH446" s="137"/>
      <c r="EI446" s="137"/>
      <c r="EJ446" s="137"/>
      <c r="EK446" s="137"/>
      <c r="EL446" s="137"/>
      <c r="EM446" s="137"/>
    </row>
    <row r="447" spans="59:143" ht="18.75" x14ac:dyDescent="0.25">
      <c r="BG447" s="137"/>
      <c r="BH447" s="137"/>
      <c r="BI447" s="137"/>
      <c r="BJ447" s="137"/>
      <c r="BK447" s="137"/>
      <c r="BL447" s="85"/>
      <c r="BM447" s="85">
        <v>128</v>
      </c>
      <c r="BN447" s="343"/>
      <c r="BO447" s="343"/>
      <c r="BP447" s="343"/>
      <c r="BQ447" s="343"/>
      <c r="BR447" s="343"/>
      <c r="BS447" s="343"/>
      <c r="BT447" s="343"/>
      <c r="BU447" s="343"/>
      <c r="BV447" s="353"/>
      <c r="BW447" s="357"/>
      <c r="BX447" s="383"/>
      <c r="BY447" s="137"/>
      <c r="BZ447" s="137"/>
      <c r="CA447" s="137"/>
      <c r="CB447" s="361" t="str">
        <f t="shared" si="8"/>
        <v/>
      </c>
      <c r="CC447" s="361" t="str">
        <f t="shared" si="9"/>
        <v/>
      </c>
      <c r="CD447" s="137"/>
      <c r="CE447" s="137"/>
      <c r="CF447" s="137"/>
      <c r="CG447" s="67"/>
      <c r="CH447" s="67"/>
      <c r="CI447" s="67"/>
      <c r="CJ447" s="67"/>
      <c r="CK447" s="6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  <c r="EH447" s="137"/>
      <c r="EI447" s="137"/>
      <c r="EJ447" s="137"/>
      <c r="EK447" s="137"/>
      <c r="EL447" s="137"/>
      <c r="EM447" s="137"/>
    </row>
    <row r="448" spans="59:143" ht="18.75" x14ac:dyDescent="0.25">
      <c r="BG448" s="137"/>
      <c r="BH448" s="137"/>
      <c r="BI448" s="137"/>
      <c r="BJ448" s="137"/>
      <c r="BK448" s="137"/>
      <c r="BL448" s="85"/>
      <c r="BM448" s="85">
        <v>129</v>
      </c>
      <c r="BN448" s="343"/>
      <c r="BO448" s="343"/>
      <c r="BP448" s="343"/>
      <c r="BQ448" s="343"/>
      <c r="BR448" s="343"/>
      <c r="BS448" s="343"/>
      <c r="BT448" s="343"/>
      <c r="BU448" s="343"/>
      <c r="BV448" s="353"/>
      <c r="BW448" s="357"/>
      <c r="BX448" s="383"/>
      <c r="BY448" s="137"/>
      <c r="BZ448" s="137"/>
      <c r="CA448" s="137"/>
      <c r="CB448" s="361" t="str">
        <f t="shared" si="8"/>
        <v/>
      </c>
      <c r="CC448" s="361" t="str">
        <f t="shared" si="9"/>
        <v/>
      </c>
      <c r="CD448" s="137"/>
      <c r="CE448" s="137"/>
      <c r="CF448" s="137"/>
      <c r="CG448" s="67"/>
      <c r="CH448" s="67"/>
      <c r="CI448" s="67"/>
      <c r="CJ448" s="67"/>
      <c r="CK448" s="67"/>
      <c r="CL448" s="137"/>
      <c r="CM448" s="137"/>
      <c r="CN448" s="137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37"/>
      <c r="CY448" s="137"/>
      <c r="CZ448" s="137"/>
      <c r="DA448" s="137"/>
      <c r="DB448" s="137"/>
      <c r="DC448" s="137"/>
      <c r="DD448" s="137"/>
      <c r="DE448" s="137"/>
      <c r="DF448" s="137"/>
      <c r="DG448" s="137"/>
      <c r="DH448" s="137"/>
      <c r="DI448" s="137"/>
      <c r="DJ448" s="137"/>
      <c r="DK448" s="137"/>
      <c r="DL448" s="137"/>
      <c r="DM448" s="137"/>
      <c r="DN448" s="137"/>
      <c r="DO448" s="137"/>
      <c r="DP448" s="137"/>
      <c r="DQ448" s="137"/>
      <c r="DR448" s="137"/>
      <c r="DS448" s="137"/>
      <c r="DT448" s="137"/>
      <c r="DU448" s="137"/>
      <c r="DV448" s="137"/>
      <c r="DW448" s="137"/>
      <c r="DX448" s="137"/>
      <c r="DY448" s="137"/>
      <c r="DZ448" s="137"/>
      <c r="EA448" s="137"/>
      <c r="EB448" s="137"/>
      <c r="EC448" s="137"/>
      <c r="ED448" s="137"/>
      <c r="EE448" s="137"/>
      <c r="EF448" s="137"/>
      <c r="EG448" s="137"/>
      <c r="EH448" s="137"/>
      <c r="EI448" s="137"/>
      <c r="EJ448" s="137"/>
      <c r="EK448" s="137"/>
      <c r="EL448" s="137"/>
      <c r="EM448" s="137"/>
    </row>
    <row r="449" spans="59:143" ht="18.75" x14ac:dyDescent="0.25">
      <c r="BG449" s="137"/>
      <c r="BH449" s="137"/>
      <c r="BI449" s="137"/>
      <c r="BJ449" s="137"/>
      <c r="BK449" s="137"/>
      <c r="BL449" s="85"/>
      <c r="BM449" s="85">
        <v>130</v>
      </c>
      <c r="BN449" s="343"/>
      <c r="BO449" s="343"/>
      <c r="BP449" s="343"/>
      <c r="BQ449" s="343"/>
      <c r="BR449" s="343"/>
      <c r="BS449" s="343"/>
      <c r="BT449" s="343"/>
      <c r="BU449" s="343"/>
      <c r="BV449" s="353"/>
      <c r="BW449" s="357"/>
      <c r="BX449" s="383"/>
      <c r="BY449" s="137"/>
      <c r="BZ449" s="137"/>
      <c r="CA449" s="137"/>
      <c r="CB449" s="361" t="str">
        <f t="shared" si="8"/>
        <v/>
      </c>
      <c r="CC449" s="361" t="str">
        <f t="shared" si="9"/>
        <v/>
      </c>
      <c r="CD449" s="137"/>
      <c r="CE449" s="137"/>
      <c r="CF449" s="137"/>
      <c r="CG449" s="67"/>
      <c r="CH449" s="67"/>
      <c r="CI449" s="67"/>
      <c r="CJ449" s="67"/>
      <c r="CK449" s="67"/>
      <c r="CL449" s="137"/>
      <c r="CM449" s="137"/>
      <c r="CN449" s="137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37"/>
      <c r="CY449" s="137"/>
      <c r="CZ449" s="137"/>
      <c r="DA449" s="137"/>
      <c r="DB449" s="137"/>
      <c r="DC449" s="137"/>
      <c r="DD449" s="137"/>
      <c r="DE449" s="137"/>
      <c r="DF449" s="137"/>
      <c r="DG449" s="137"/>
      <c r="DH449" s="137"/>
      <c r="DI449" s="137"/>
      <c r="DJ449" s="137"/>
      <c r="DK449" s="137"/>
      <c r="DL449" s="137"/>
      <c r="DM449" s="137"/>
      <c r="DN449" s="137"/>
      <c r="DO449" s="137"/>
      <c r="DP449" s="137"/>
      <c r="DQ449" s="137"/>
      <c r="DR449" s="137"/>
      <c r="DS449" s="137"/>
      <c r="DT449" s="137"/>
      <c r="DU449" s="137"/>
      <c r="DV449" s="137"/>
      <c r="DW449" s="137"/>
      <c r="DX449" s="137"/>
      <c r="DY449" s="137"/>
      <c r="DZ449" s="137"/>
      <c r="EA449" s="137"/>
      <c r="EB449" s="137"/>
      <c r="EC449" s="137"/>
      <c r="ED449" s="137"/>
      <c r="EE449" s="137"/>
      <c r="EF449" s="137"/>
      <c r="EG449" s="137"/>
      <c r="EH449" s="137"/>
      <c r="EI449" s="137"/>
      <c r="EJ449" s="137"/>
      <c r="EK449" s="137"/>
      <c r="EL449" s="137"/>
      <c r="EM449" s="137"/>
    </row>
    <row r="450" spans="59:143" ht="18.75" x14ac:dyDescent="0.25">
      <c r="BG450" s="137"/>
      <c r="BH450" s="137"/>
      <c r="BI450" s="137"/>
      <c r="BJ450" s="137"/>
      <c r="BK450" s="137"/>
      <c r="BL450" s="85"/>
      <c r="BM450" s="85">
        <v>131</v>
      </c>
      <c r="BN450" s="343"/>
      <c r="BO450" s="343"/>
      <c r="BP450" s="343"/>
      <c r="BQ450" s="343"/>
      <c r="BR450" s="343"/>
      <c r="BS450" s="343"/>
      <c r="BT450" s="343"/>
      <c r="BU450" s="343"/>
      <c r="BV450" s="353"/>
      <c r="BW450" s="357"/>
      <c r="BX450" s="383"/>
      <c r="BY450" s="137"/>
      <c r="BZ450" s="137"/>
      <c r="CA450" s="137"/>
      <c r="CB450" s="361" t="str">
        <f t="shared" ref="CB450:CB485" si="10">IF(BW450="","",BW450)</f>
        <v/>
      </c>
      <c r="CC450" s="361" t="str">
        <f t="shared" ref="CC450:CC485" si="11">IF(BV450="","",BV450)</f>
        <v/>
      </c>
      <c r="CD450" s="137"/>
      <c r="CE450" s="137"/>
      <c r="CF450" s="137"/>
      <c r="CG450" s="67"/>
      <c r="CH450" s="67"/>
      <c r="CI450" s="67"/>
      <c r="CJ450" s="67"/>
      <c r="CK450" s="6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  <c r="DE450" s="137"/>
      <c r="DF450" s="137"/>
      <c r="DG450" s="137"/>
      <c r="DH450" s="137"/>
      <c r="DI450" s="137"/>
      <c r="DJ450" s="137"/>
      <c r="DK450" s="137"/>
      <c r="DL450" s="137"/>
      <c r="DM450" s="137"/>
      <c r="DN450" s="137"/>
      <c r="DO450" s="137"/>
      <c r="DP450" s="137"/>
      <c r="DQ450" s="137"/>
      <c r="DR450" s="137"/>
      <c r="DS450" s="137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137"/>
      <c r="ED450" s="137"/>
      <c r="EE450" s="137"/>
      <c r="EF450" s="137"/>
      <c r="EG450" s="137"/>
      <c r="EH450" s="137"/>
      <c r="EI450" s="137"/>
      <c r="EJ450" s="137"/>
      <c r="EK450" s="137"/>
      <c r="EL450" s="137"/>
      <c r="EM450" s="137"/>
    </row>
    <row r="451" spans="59:143" ht="18.75" x14ac:dyDescent="0.25">
      <c r="BG451" s="137"/>
      <c r="BH451" s="137"/>
      <c r="BI451" s="137"/>
      <c r="BJ451" s="137"/>
      <c r="BK451" s="137"/>
      <c r="BL451" s="85"/>
      <c r="BM451" s="85">
        <v>132</v>
      </c>
      <c r="BN451" s="343"/>
      <c r="BO451" s="343"/>
      <c r="BP451" s="343"/>
      <c r="BQ451" s="343"/>
      <c r="BR451" s="343"/>
      <c r="BS451" s="343"/>
      <c r="BT451" s="343"/>
      <c r="BU451" s="343"/>
      <c r="BV451" s="353"/>
      <c r="BW451" s="357"/>
      <c r="BX451" s="383"/>
      <c r="BY451" s="137"/>
      <c r="BZ451" s="137"/>
      <c r="CA451" s="137"/>
      <c r="CB451" s="361" t="str">
        <f t="shared" si="10"/>
        <v/>
      </c>
      <c r="CC451" s="361" t="str">
        <f t="shared" si="11"/>
        <v/>
      </c>
      <c r="CD451" s="137"/>
      <c r="CE451" s="137"/>
      <c r="CF451" s="137"/>
      <c r="CG451" s="67"/>
      <c r="CH451" s="67"/>
      <c r="CI451" s="67"/>
      <c r="CJ451" s="67"/>
      <c r="CK451" s="6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  <c r="EH451" s="137"/>
      <c r="EI451" s="137"/>
      <c r="EJ451" s="137"/>
      <c r="EK451" s="137"/>
      <c r="EL451" s="137"/>
      <c r="EM451" s="137"/>
    </row>
    <row r="452" spans="59:143" ht="18.75" x14ac:dyDescent="0.25">
      <c r="BG452" s="137"/>
      <c r="BH452" s="137"/>
      <c r="BI452" s="137"/>
      <c r="BJ452" s="137"/>
      <c r="BK452" s="137"/>
      <c r="BL452" s="85"/>
      <c r="BM452" s="85">
        <v>133</v>
      </c>
      <c r="BN452" s="343"/>
      <c r="BO452" s="343"/>
      <c r="BP452" s="343"/>
      <c r="BQ452" s="343"/>
      <c r="BR452" s="343"/>
      <c r="BS452" s="343"/>
      <c r="BT452" s="343"/>
      <c r="BU452" s="343"/>
      <c r="BV452" s="353"/>
      <c r="BW452" s="357"/>
      <c r="BX452" s="383"/>
      <c r="BY452" s="137"/>
      <c r="BZ452" s="137"/>
      <c r="CA452" s="137"/>
      <c r="CB452" s="361" t="str">
        <f t="shared" si="10"/>
        <v/>
      </c>
      <c r="CC452" s="361" t="str">
        <f t="shared" si="11"/>
        <v/>
      </c>
      <c r="CD452" s="137"/>
      <c r="CE452" s="137"/>
      <c r="CF452" s="137"/>
      <c r="CG452" s="67"/>
      <c r="CH452" s="67"/>
      <c r="CI452" s="67"/>
      <c r="CJ452" s="67"/>
      <c r="CK452" s="6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  <c r="EH452" s="137"/>
      <c r="EI452" s="137"/>
      <c r="EJ452" s="137"/>
      <c r="EK452" s="137"/>
      <c r="EL452" s="137"/>
      <c r="EM452" s="137"/>
    </row>
    <row r="453" spans="59:143" ht="18.75" x14ac:dyDescent="0.25">
      <c r="BG453" s="137"/>
      <c r="BH453" s="137"/>
      <c r="BI453" s="137"/>
      <c r="BJ453" s="137"/>
      <c r="BK453" s="137"/>
      <c r="BL453" s="85"/>
      <c r="BM453" s="85">
        <v>134</v>
      </c>
      <c r="BN453" s="343"/>
      <c r="BO453" s="343"/>
      <c r="BP453" s="343"/>
      <c r="BQ453" s="343"/>
      <c r="BR453" s="343"/>
      <c r="BS453" s="343"/>
      <c r="BT453" s="343"/>
      <c r="BU453" s="343"/>
      <c r="BV453" s="353"/>
      <c r="BW453" s="357"/>
      <c r="BX453" s="383"/>
      <c r="BY453" s="137"/>
      <c r="BZ453" s="137"/>
      <c r="CA453" s="137"/>
      <c r="CB453" s="361" t="str">
        <f t="shared" si="10"/>
        <v/>
      </c>
      <c r="CC453" s="361" t="str">
        <f t="shared" si="11"/>
        <v/>
      </c>
      <c r="CD453" s="137"/>
      <c r="CE453" s="137"/>
      <c r="CF453" s="137"/>
      <c r="CG453" s="67"/>
      <c r="CH453" s="67"/>
      <c r="CI453" s="67"/>
      <c r="CJ453" s="67"/>
      <c r="CK453" s="6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  <c r="EH453" s="137"/>
      <c r="EI453" s="137"/>
      <c r="EJ453" s="137"/>
      <c r="EK453" s="137"/>
      <c r="EL453" s="137"/>
      <c r="EM453" s="137"/>
    </row>
    <row r="454" spans="59:143" ht="18.75" x14ac:dyDescent="0.25">
      <c r="BG454" s="137"/>
      <c r="BH454" s="137"/>
      <c r="BI454" s="137"/>
      <c r="BJ454" s="137"/>
      <c r="BK454" s="137"/>
      <c r="BL454" s="85"/>
      <c r="BM454" s="85">
        <v>135</v>
      </c>
      <c r="BN454" s="343"/>
      <c r="BO454" s="343"/>
      <c r="BP454" s="343"/>
      <c r="BQ454" s="343"/>
      <c r="BR454" s="343"/>
      <c r="BS454" s="343"/>
      <c r="BT454" s="343"/>
      <c r="BU454" s="343"/>
      <c r="BV454" s="353"/>
      <c r="BW454" s="357"/>
      <c r="BX454" s="383"/>
      <c r="BY454" s="137"/>
      <c r="BZ454" s="137"/>
      <c r="CA454" s="137"/>
      <c r="CB454" s="361" t="str">
        <f t="shared" si="10"/>
        <v/>
      </c>
      <c r="CC454" s="361" t="str">
        <f t="shared" si="11"/>
        <v/>
      </c>
      <c r="CD454" s="137"/>
      <c r="CE454" s="137"/>
      <c r="CF454" s="137"/>
      <c r="CG454" s="67"/>
      <c r="CH454" s="67"/>
      <c r="CI454" s="67"/>
      <c r="CJ454" s="67"/>
      <c r="CK454" s="6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</row>
    <row r="455" spans="59:143" ht="18.75" x14ac:dyDescent="0.25">
      <c r="BG455" s="137"/>
      <c r="BH455" s="137"/>
      <c r="BI455" s="137"/>
      <c r="BJ455" s="137"/>
      <c r="BK455" s="137"/>
      <c r="BL455" s="85"/>
      <c r="BM455" s="85">
        <v>136</v>
      </c>
      <c r="BN455" s="343"/>
      <c r="BO455" s="343"/>
      <c r="BP455" s="343"/>
      <c r="BQ455" s="343"/>
      <c r="BR455" s="343"/>
      <c r="BS455" s="343"/>
      <c r="BT455" s="343"/>
      <c r="BU455" s="343"/>
      <c r="BV455" s="353"/>
      <c r="BW455" s="357"/>
      <c r="BX455" s="383"/>
      <c r="BY455" s="137"/>
      <c r="BZ455" s="137"/>
      <c r="CA455" s="137"/>
      <c r="CB455" s="361" t="str">
        <f t="shared" si="10"/>
        <v/>
      </c>
      <c r="CC455" s="361" t="str">
        <f t="shared" si="11"/>
        <v/>
      </c>
      <c r="CD455" s="137"/>
      <c r="CE455" s="137"/>
      <c r="CF455" s="137"/>
      <c r="CG455" s="67"/>
      <c r="CH455" s="67"/>
      <c r="CI455" s="67"/>
      <c r="CJ455" s="67"/>
      <c r="CK455" s="6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</row>
    <row r="456" spans="59:143" ht="18.75" x14ac:dyDescent="0.25">
      <c r="BG456" s="137"/>
      <c r="BH456" s="137"/>
      <c r="BI456" s="137"/>
      <c r="BJ456" s="137"/>
      <c r="BK456" s="137"/>
      <c r="BL456" s="85"/>
      <c r="BM456" s="85">
        <v>137</v>
      </c>
      <c r="BN456" s="343"/>
      <c r="BO456" s="343"/>
      <c r="BP456" s="343"/>
      <c r="BQ456" s="343"/>
      <c r="BR456" s="343"/>
      <c r="BS456" s="343"/>
      <c r="BT456" s="343"/>
      <c r="BU456" s="343"/>
      <c r="BV456" s="353"/>
      <c r="BW456" s="357"/>
      <c r="BX456" s="383"/>
      <c r="BY456" s="137"/>
      <c r="BZ456" s="137"/>
      <c r="CA456" s="137"/>
      <c r="CB456" s="361" t="str">
        <f t="shared" si="10"/>
        <v/>
      </c>
      <c r="CC456" s="361" t="str">
        <f t="shared" si="11"/>
        <v/>
      </c>
      <c r="CD456" s="137"/>
      <c r="CE456" s="137"/>
      <c r="CF456" s="137"/>
      <c r="CG456" s="67"/>
      <c r="CH456" s="67"/>
      <c r="CI456" s="67"/>
      <c r="CJ456" s="67"/>
      <c r="CK456" s="6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  <c r="EH456" s="137"/>
      <c r="EI456" s="137"/>
      <c r="EJ456" s="137"/>
      <c r="EK456" s="137"/>
      <c r="EL456" s="137"/>
      <c r="EM456" s="137"/>
    </row>
    <row r="457" spans="59:143" ht="18.75" x14ac:dyDescent="0.25">
      <c r="BG457" s="137"/>
      <c r="BH457" s="137"/>
      <c r="BI457" s="137"/>
      <c r="BJ457" s="137"/>
      <c r="BK457" s="137"/>
      <c r="BL457" s="85"/>
      <c r="BM457" s="85">
        <v>138</v>
      </c>
      <c r="BN457" s="343"/>
      <c r="BO457" s="343"/>
      <c r="BP457" s="343"/>
      <c r="BQ457" s="343"/>
      <c r="BR457" s="343"/>
      <c r="BS457" s="343"/>
      <c r="BT457" s="343"/>
      <c r="BU457" s="343"/>
      <c r="BV457" s="353"/>
      <c r="BW457" s="357"/>
      <c r="BX457" s="383"/>
      <c r="BY457" s="137"/>
      <c r="BZ457" s="137"/>
      <c r="CA457" s="137"/>
      <c r="CB457" s="361" t="str">
        <f t="shared" si="10"/>
        <v/>
      </c>
      <c r="CC457" s="361" t="str">
        <f t="shared" si="11"/>
        <v/>
      </c>
      <c r="CD457" s="137"/>
      <c r="CE457" s="137"/>
      <c r="CF457" s="137"/>
      <c r="CG457" s="67"/>
      <c r="CH457" s="67"/>
      <c r="CI457" s="67"/>
      <c r="CJ457" s="67"/>
      <c r="CK457" s="6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  <c r="EH457" s="137"/>
      <c r="EI457" s="137"/>
      <c r="EJ457" s="137"/>
      <c r="EK457" s="137"/>
      <c r="EL457" s="137"/>
      <c r="EM457" s="137"/>
    </row>
    <row r="458" spans="59:143" ht="18.75" x14ac:dyDescent="0.25">
      <c r="BG458" s="137"/>
      <c r="BH458" s="137"/>
      <c r="BI458" s="137"/>
      <c r="BJ458" s="137"/>
      <c r="BK458" s="137"/>
      <c r="BL458" s="85"/>
      <c r="BM458" s="85">
        <v>139</v>
      </c>
      <c r="BN458" s="343"/>
      <c r="BO458" s="343"/>
      <c r="BP458" s="343"/>
      <c r="BQ458" s="343"/>
      <c r="BR458" s="343"/>
      <c r="BS458" s="343"/>
      <c r="BT458" s="343"/>
      <c r="BU458" s="343"/>
      <c r="BV458" s="353"/>
      <c r="BW458" s="357"/>
      <c r="BX458" s="383"/>
      <c r="BY458" s="137"/>
      <c r="BZ458" s="137"/>
      <c r="CA458" s="137"/>
      <c r="CB458" s="361" t="str">
        <f t="shared" si="10"/>
        <v/>
      </c>
      <c r="CC458" s="361" t="str">
        <f t="shared" si="11"/>
        <v/>
      </c>
      <c r="CD458" s="137"/>
      <c r="CE458" s="137"/>
      <c r="CF458" s="137"/>
      <c r="CG458" s="67"/>
      <c r="CH458" s="67"/>
      <c r="CI458" s="67"/>
      <c r="CJ458" s="67"/>
      <c r="CK458" s="6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  <c r="DE458" s="137"/>
      <c r="DF458" s="137"/>
      <c r="DG458" s="137"/>
      <c r="DH458" s="137"/>
      <c r="DI458" s="137"/>
      <c r="DJ458" s="137"/>
      <c r="DK458" s="137"/>
      <c r="DL458" s="137"/>
      <c r="DM458" s="137"/>
      <c r="DN458" s="137"/>
      <c r="DO458" s="137"/>
      <c r="DP458" s="137"/>
      <c r="DQ458" s="137"/>
      <c r="DR458" s="137"/>
      <c r="DS458" s="137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137"/>
      <c r="ED458" s="137"/>
      <c r="EE458" s="137"/>
      <c r="EF458" s="137"/>
      <c r="EG458" s="137"/>
      <c r="EH458" s="137"/>
      <c r="EI458" s="137"/>
      <c r="EJ458" s="137"/>
      <c r="EK458" s="137"/>
      <c r="EL458" s="137"/>
      <c r="EM458" s="137"/>
    </row>
    <row r="459" spans="59:143" ht="18.75" x14ac:dyDescent="0.25">
      <c r="BG459" s="137"/>
      <c r="BH459" s="137"/>
      <c r="BI459" s="137"/>
      <c r="BJ459" s="137"/>
      <c r="BK459" s="137"/>
      <c r="BL459" s="85"/>
      <c r="BM459" s="85">
        <v>140</v>
      </c>
      <c r="BN459" s="343"/>
      <c r="BO459" s="343"/>
      <c r="BP459" s="343"/>
      <c r="BQ459" s="343"/>
      <c r="BR459" s="343"/>
      <c r="BS459" s="343"/>
      <c r="BT459" s="343"/>
      <c r="BU459" s="343"/>
      <c r="BV459" s="353"/>
      <c r="BW459" s="357"/>
      <c r="BX459" s="383"/>
      <c r="BY459" s="137"/>
      <c r="BZ459" s="137"/>
      <c r="CA459" s="137"/>
      <c r="CB459" s="361" t="str">
        <f t="shared" si="10"/>
        <v/>
      </c>
      <c r="CC459" s="361" t="str">
        <f t="shared" si="11"/>
        <v/>
      </c>
      <c r="CD459" s="137"/>
      <c r="CE459" s="137"/>
      <c r="CF459" s="137"/>
      <c r="CG459" s="67"/>
      <c r="CH459" s="67"/>
      <c r="CI459" s="67"/>
      <c r="CJ459" s="67"/>
      <c r="CK459" s="6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  <c r="EH459" s="137"/>
      <c r="EI459" s="137"/>
      <c r="EJ459" s="137"/>
      <c r="EK459" s="137"/>
      <c r="EL459" s="137"/>
      <c r="EM459" s="137"/>
    </row>
    <row r="460" spans="59:143" ht="18.75" x14ac:dyDescent="0.25">
      <c r="BG460" s="137"/>
      <c r="BH460" s="137"/>
      <c r="BI460" s="137"/>
      <c r="BJ460" s="137"/>
      <c r="BK460" s="137"/>
      <c r="BL460" s="85"/>
      <c r="BM460" s="85">
        <v>141</v>
      </c>
      <c r="BN460" s="343"/>
      <c r="BO460" s="343"/>
      <c r="BP460" s="343"/>
      <c r="BQ460" s="343"/>
      <c r="BR460" s="343"/>
      <c r="BS460" s="343"/>
      <c r="BT460" s="343"/>
      <c r="BU460" s="343"/>
      <c r="BV460" s="353"/>
      <c r="BW460" s="357"/>
      <c r="BX460" s="383"/>
      <c r="BY460" s="137"/>
      <c r="BZ460" s="137"/>
      <c r="CA460" s="137"/>
      <c r="CB460" s="361" t="str">
        <f t="shared" si="10"/>
        <v/>
      </c>
      <c r="CC460" s="361" t="str">
        <f t="shared" si="11"/>
        <v/>
      </c>
      <c r="CD460" s="137"/>
      <c r="CE460" s="137"/>
      <c r="CF460" s="137"/>
      <c r="CG460" s="67"/>
      <c r="CH460" s="67"/>
      <c r="CI460" s="67"/>
      <c r="CJ460" s="67"/>
      <c r="CK460" s="67"/>
      <c r="CL460" s="137"/>
      <c r="CM460" s="137"/>
      <c r="CN460" s="137"/>
      <c r="CO460" s="137"/>
      <c r="CP460" s="137"/>
      <c r="CQ460" s="137"/>
      <c r="CR460" s="137"/>
      <c r="CS460" s="137"/>
      <c r="CT460" s="137"/>
      <c r="CU460" s="137"/>
      <c r="CV460" s="137"/>
      <c r="CW460" s="137"/>
      <c r="CX460" s="137"/>
      <c r="CY460" s="137"/>
      <c r="CZ460" s="137"/>
      <c r="DA460" s="137"/>
      <c r="DB460" s="137"/>
      <c r="DC460" s="137"/>
      <c r="DD460" s="137"/>
      <c r="DE460" s="137"/>
      <c r="DF460" s="137"/>
      <c r="DG460" s="137"/>
      <c r="DH460" s="137"/>
      <c r="DI460" s="137"/>
      <c r="DJ460" s="137"/>
      <c r="DK460" s="137"/>
      <c r="DL460" s="137"/>
      <c r="DM460" s="137"/>
      <c r="DN460" s="137"/>
      <c r="DO460" s="137"/>
      <c r="DP460" s="137"/>
      <c r="DQ460" s="137"/>
      <c r="DR460" s="137"/>
      <c r="DS460" s="137"/>
      <c r="DT460" s="137"/>
      <c r="DU460" s="137"/>
      <c r="DV460" s="137"/>
      <c r="DW460" s="137"/>
      <c r="DX460" s="137"/>
      <c r="DY460" s="137"/>
      <c r="DZ460" s="137"/>
      <c r="EA460" s="137"/>
      <c r="EB460" s="137"/>
      <c r="EC460" s="137"/>
      <c r="ED460" s="137"/>
      <c r="EE460" s="137"/>
      <c r="EF460" s="137"/>
      <c r="EG460" s="137"/>
      <c r="EH460" s="137"/>
      <c r="EI460" s="137"/>
      <c r="EJ460" s="137"/>
      <c r="EK460" s="137"/>
      <c r="EL460" s="137"/>
      <c r="EM460" s="137"/>
    </row>
    <row r="461" spans="59:143" ht="18.75" x14ac:dyDescent="0.25">
      <c r="BG461" s="137"/>
      <c r="BH461" s="137"/>
      <c r="BI461" s="137"/>
      <c r="BJ461" s="137"/>
      <c r="BK461" s="137"/>
      <c r="BL461" s="85"/>
      <c r="BM461" s="85">
        <v>142</v>
      </c>
      <c r="BN461" s="343"/>
      <c r="BO461" s="343"/>
      <c r="BP461" s="343"/>
      <c r="BQ461" s="343"/>
      <c r="BR461" s="343"/>
      <c r="BS461" s="343"/>
      <c r="BT461" s="343"/>
      <c r="BU461" s="343"/>
      <c r="BV461" s="353"/>
      <c r="BW461" s="357"/>
      <c r="BX461" s="383"/>
      <c r="BY461" s="137"/>
      <c r="BZ461" s="137"/>
      <c r="CA461" s="137"/>
      <c r="CB461" s="361" t="str">
        <f t="shared" si="10"/>
        <v/>
      </c>
      <c r="CC461" s="361" t="str">
        <f t="shared" si="11"/>
        <v/>
      </c>
      <c r="CD461" s="137"/>
      <c r="CE461" s="137"/>
      <c r="CF461" s="137"/>
      <c r="CG461" s="67"/>
      <c r="CH461" s="67"/>
      <c r="CI461" s="67"/>
      <c r="CJ461" s="67"/>
      <c r="CK461" s="67"/>
      <c r="CL461" s="137"/>
      <c r="CM461" s="137"/>
      <c r="CN461" s="137"/>
      <c r="CO461" s="137"/>
      <c r="CP461" s="137"/>
      <c r="CQ461" s="137"/>
      <c r="CR461" s="137"/>
      <c r="CS461" s="137"/>
      <c r="CT461" s="137"/>
      <c r="CU461" s="137"/>
      <c r="CV461" s="137"/>
      <c r="CW461" s="137"/>
      <c r="CX461" s="137"/>
      <c r="CY461" s="137"/>
      <c r="CZ461" s="137"/>
      <c r="DA461" s="137"/>
      <c r="DB461" s="137"/>
      <c r="DC461" s="137"/>
      <c r="DD461" s="137"/>
      <c r="DE461" s="137"/>
      <c r="DF461" s="137"/>
      <c r="DG461" s="137"/>
      <c r="DH461" s="137"/>
      <c r="DI461" s="137"/>
      <c r="DJ461" s="137"/>
      <c r="DK461" s="137"/>
      <c r="DL461" s="137"/>
      <c r="DM461" s="137"/>
      <c r="DN461" s="137"/>
      <c r="DO461" s="137"/>
      <c r="DP461" s="137"/>
      <c r="DQ461" s="137"/>
      <c r="DR461" s="137"/>
      <c r="DS461" s="137"/>
      <c r="DT461" s="137"/>
      <c r="DU461" s="137"/>
      <c r="DV461" s="137"/>
      <c r="DW461" s="137"/>
      <c r="DX461" s="137"/>
      <c r="DY461" s="137"/>
      <c r="DZ461" s="137"/>
      <c r="EA461" s="137"/>
      <c r="EB461" s="137"/>
      <c r="EC461" s="137"/>
      <c r="ED461" s="137"/>
      <c r="EE461" s="137"/>
      <c r="EF461" s="137"/>
      <c r="EG461" s="137"/>
      <c r="EH461" s="137"/>
      <c r="EI461" s="137"/>
      <c r="EJ461" s="137"/>
      <c r="EK461" s="137"/>
      <c r="EL461" s="137"/>
      <c r="EM461" s="137"/>
    </row>
    <row r="462" spans="59:143" ht="18.75" x14ac:dyDescent="0.25">
      <c r="BG462" s="137"/>
      <c r="BH462" s="137"/>
      <c r="BI462" s="137"/>
      <c r="BJ462" s="137"/>
      <c r="BK462" s="137"/>
      <c r="BL462" s="85"/>
      <c r="BM462" s="85">
        <v>143</v>
      </c>
      <c r="BN462" s="343"/>
      <c r="BO462" s="343"/>
      <c r="BP462" s="343"/>
      <c r="BQ462" s="343"/>
      <c r="BR462" s="343"/>
      <c r="BS462" s="343"/>
      <c r="BT462" s="343"/>
      <c r="BU462" s="343"/>
      <c r="BV462" s="353"/>
      <c r="BW462" s="357"/>
      <c r="BX462" s="383"/>
      <c r="BY462" s="137"/>
      <c r="BZ462" s="137"/>
      <c r="CA462" s="137"/>
      <c r="CB462" s="361" t="str">
        <f t="shared" si="10"/>
        <v/>
      </c>
      <c r="CC462" s="361" t="str">
        <f t="shared" si="11"/>
        <v/>
      </c>
      <c r="CD462" s="137"/>
      <c r="CE462" s="137"/>
      <c r="CF462" s="137"/>
      <c r="CG462" s="67"/>
      <c r="CH462" s="67"/>
      <c r="CI462" s="67"/>
      <c r="CJ462" s="67"/>
      <c r="CK462" s="6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  <c r="DE462" s="137"/>
      <c r="DF462" s="137"/>
      <c r="DG462" s="137"/>
      <c r="DH462" s="137"/>
      <c r="DI462" s="137"/>
      <c r="DJ462" s="137"/>
      <c r="DK462" s="137"/>
      <c r="DL462" s="137"/>
      <c r="DM462" s="137"/>
      <c r="DN462" s="137"/>
      <c r="DO462" s="137"/>
      <c r="DP462" s="137"/>
      <c r="DQ462" s="137"/>
      <c r="DR462" s="137"/>
      <c r="DS462" s="137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137"/>
      <c r="ED462" s="137"/>
      <c r="EE462" s="137"/>
      <c r="EF462" s="137"/>
      <c r="EG462" s="137"/>
      <c r="EH462" s="137"/>
      <c r="EI462" s="137"/>
      <c r="EJ462" s="137"/>
      <c r="EK462" s="137"/>
      <c r="EL462" s="137"/>
      <c r="EM462" s="137"/>
    </row>
    <row r="463" spans="59:143" ht="18.75" x14ac:dyDescent="0.25">
      <c r="BG463" s="137"/>
      <c r="BH463" s="137"/>
      <c r="BI463" s="137"/>
      <c r="BJ463" s="137"/>
      <c r="BK463" s="137"/>
      <c r="BL463" s="85"/>
      <c r="BM463" s="85">
        <v>144</v>
      </c>
      <c r="BN463" s="343"/>
      <c r="BO463" s="343"/>
      <c r="BP463" s="343"/>
      <c r="BQ463" s="343"/>
      <c r="BR463" s="343"/>
      <c r="BS463" s="343"/>
      <c r="BT463" s="343"/>
      <c r="BU463" s="343"/>
      <c r="BV463" s="353"/>
      <c r="BW463" s="357"/>
      <c r="BX463" s="383"/>
      <c r="BY463" s="137"/>
      <c r="BZ463" s="137"/>
      <c r="CA463" s="137"/>
      <c r="CB463" s="361" t="str">
        <f t="shared" si="10"/>
        <v/>
      </c>
      <c r="CC463" s="361" t="str">
        <f t="shared" si="11"/>
        <v/>
      </c>
      <c r="CD463" s="137"/>
      <c r="CE463" s="137"/>
      <c r="CF463" s="137"/>
      <c r="CG463" s="67"/>
      <c r="CH463" s="67"/>
      <c r="CI463" s="67"/>
      <c r="CJ463" s="67"/>
      <c r="CK463" s="6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  <c r="EH463" s="137"/>
      <c r="EI463" s="137"/>
      <c r="EJ463" s="137"/>
      <c r="EK463" s="137"/>
      <c r="EL463" s="137"/>
      <c r="EM463" s="137"/>
    </row>
    <row r="464" spans="59:143" ht="18.75" x14ac:dyDescent="0.25">
      <c r="BG464" s="137"/>
      <c r="BH464" s="137"/>
      <c r="BI464" s="137"/>
      <c r="BJ464" s="137"/>
      <c r="BK464" s="137"/>
      <c r="BL464" s="85"/>
      <c r="BM464" s="85">
        <v>145</v>
      </c>
      <c r="BN464" s="343"/>
      <c r="BO464" s="343"/>
      <c r="BP464" s="343"/>
      <c r="BQ464" s="343"/>
      <c r="BR464" s="343"/>
      <c r="BS464" s="343"/>
      <c r="BT464" s="343"/>
      <c r="BU464" s="343"/>
      <c r="BV464" s="353"/>
      <c r="BW464" s="357"/>
      <c r="BX464" s="383"/>
      <c r="BY464" s="137"/>
      <c r="BZ464" s="137"/>
      <c r="CA464" s="137"/>
      <c r="CB464" s="361" t="str">
        <f t="shared" si="10"/>
        <v/>
      </c>
      <c r="CC464" s="361" t="str">
        <f t="shared" si="11"/>
        <v/>
      </c>
      <c r="CD464" s="137"/>
      <c r="CE464" s="137"/>
      <c r="CF464" s="137"/>
      <c r="CG464" s="67"/>
      <c r="CH464" s="67"/>
      <c r="CI464" s="67"/>
      <c r="CJ464" s="67"/>
      <c r="CK464" s="6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  <c r="EH464" s="137"/>
      <c r="EI464" s="137"/>
      <c r="EJ464" s="137"/>
      <c r="EK464" s="137"/>
      <c r="EL464" s="137"/>
      <c r="EM464" s="137"/>
    </row>
    <row r="465" spans="59:143" ht="18.75" x14ac:dyDescent="0.25">
      <c r="BG465" s="137"/>
      <c r="BH465" s="137"/>
      <c r="BI465" s="137"/>
      <c r="BJ465" s="137"/>
      <c r="BK465" s="137"/>
      <c r="BL465" s="85"/>
      <c r="BM465" s="85">
        <v>146</v>
      </c>
      <c r="BN465" s="343"/>
      <c r="BO465" s="343"/>
      <c r="BP465" s="343"/>
      <c r="BQ465" s="343"/>
      <c r="BR465" s="343"/>
      <c r="BS465" s="343"/>
      <c r="BT465" s="343"/>
      <c r="BU465" s="343"/>
      <c r="BV465" s="353"/>
      <c r="BW465" s="357"/>
      <c r="BX465" s="383"/>
      <c r="BY465" s="137"/>
      <c r="BZ465" s="137"/>
      <c r="CA465" s="137"/>
      <c r="CB465" s="361" t="str">
        <f t="shared" si="10"/>
        <v/>
      </c>
      <c r="CC465" s="361" t="str">
        <f t="shared" si="11"/>
        <v/>
      </c>
      <c r="CD465" s="137"/>
      <c r="CE465" s="137"/>
      <c r="CF465" s="137"/>
      <c r="CG465" s="67"/>
      <c r="CH465" s="67"/>
      <c r="CI465" s="67"/>
      <c r="CJ465" s="67"/>
      <c r="CK465" s="6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  <c r="DE465" s="137"/>
      <c r="DF465" s="137"/>
      <c r="DG465" s="137"/>
      <c r="DH465" s="137"/>
      <c r="DI465" s="137"/>
      <c r="DJ465" s="137"/>
      <c r="DK465" s="137"/>
      <c r="DL465" s="137"/>
      <c r="DM465" s="137"/>
      <c r="DN465" s="137"/>
      <c r="DO465" s="137"/>
      <c r="DP465" s="137"/>
      <c r="DQ465" s="137"/>
      <c r="DR465" s="137"/>
      <c r="DS465" s="137"/>
      <c r="DT465" s="137"/>
      <c r="DU465" s="137"/>
      <c r="DV465" s="137"/>
      <c r="DW465" s="137"/>
      <c r="DX465" s="137"/>
      <c r="DY465" s="137"/>
      <c r="DZ465" s="137"/>
      <c r="EA465" s="137"/>
      <c r="EB465" s="137"/>
      <c r="EC465" s="137"/>
      <c r="ED465" s="137"/>
      <c r="EE465" s="137"/>
      <c r="EF465" s="137"/>
      <c r="EG465" s="137"/>
      <c r="EH465" s="137"/>
      <c r="EI465" s="137"/>
      <c r="EJ465" s="137"/>
      <c r="EK465" s="137"/>
      <c r="EL465" s="137"/>
      <c r="EM465" s="137"/>
    </row>
    <row r="466" spans="59:143" ht="18.75" x14ac:dyDescent="0.25">
      <c r="BG466" s="137"/>
      <c r="BH466" s="137"/>
      <c r="BI466" s="137"/>
      <c r="BJ466" s="137"/>
      <c r="BK466" s="137"/>
      <c r="BL466" s="85"/>
      <c r="BM466" s="85">
        <v>147</v>
      </c>
      <c r="BN466" s="343"/>
      <c r="BO466" s="343"/>
      <c r="BP466" s="343"/>
      <c r="BQ466" s="343"/>
      <c r="BR466" s="343"/>
      <c r="BS466" s="343"/>
      <c r="BT466" s="343"/>
      <c r="BU466" s="343"/>
      <c r="BV466" s="353"/>
      <c r="BW466" s="357"/>
      <c r="BX466" s="383"/>
      <c r="BY466" s="137"/>
      <c r="BZ466" s="137"/>
      <c r="CA466" s="137"/>
      <c r="CB466" s="361" t="str">
        <f t="shared" si="10"/>
        <v/>
      </c>
      <c r="CC466" s="361" t="str">
        <f t="shared" si="11"/>
        <v/>
      </c>
      <c r="CD466" s="137"/>
      <c r="CE466" s="137"/>
      <c r="CF466" s="137"/>
      <c r="CG466" s="67"/>
      <c r="CH466" s="67"/>
      <c r="CI466" s="67"/>
      <c r="CJ466" s="67"/>
      <c r="CK466" s="6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</row>
    <row r="467" spans="59:143" ht="18.75" x14ac:dyDescent="0.25">
      <c r="BG467" s="137"/>
      <c r="BH467" s="137"/>
      <c r="BI467" s="137"/>
      <c r="BJ467" s="137"/>
      <c r="BK467" s="137"/>
      <c r="BL467" s="85"/>
      <c r="BM467" s="85">
        <v>148</v>
      </c>
      <c r="BN467" s="343"/>
      <c r="BO467" s="343"/>
      <c r="BP467" s="343"/>
      <c r="BQ467" s="343"/>
      <c r="BR467" s="343"/>
      <c r="BS467" s="343"/>
      <c r="BT467" s="343"/>
      <c r="BU467" s="343"/>
      <c r="BV467" s="353"/>
      <c r="BW467" s="357"/>
      <c r="BX467" s="383"/>
      <c r="BY467" s="137"/>
      <c r="BZ467" s="137"/>
      <c r="CA467" s="137"/>
      <c r="CB467" s="361" t="str">
        <f t="shared" si="10"/>
        <v/>
      </c>
      <c r="CC467" s="361" t="str">
        <f t="shared" si="11"/>
        <v/>
      </c>
      <c r="CD467" s="137"/>
      <c r="CE467" s="137"/>
      <c r="CF467" s="137"/>
      <c r="CG467" s="67"/>
      <c r="CH467" s="67"/>
      <c r="CI467" s="67"/>
      <c r="CJ467" s="67"/>
      <c r="CK467" s="6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</row>
    <row r="468" spans="59:143" ht="18.75" x14ac:dyDescent="0.25">
      <c r="BG468" s="137"/>
      <c r="BH468" s="137"/>
      <c r="BI468" s="137"/>
      <c r="BJ468" s="137"/>
      <c r="BK468" s="137"/>
      <c r="BL468" s="85"/>
      <c r="BM468" s="85">
        <v>149</v>
      </c>
      <c r="BN468" s="343"/>
      <c r="BO468" s="343"/>
      <c r="BP468" s="343"/>
      <c r="BQ468" s="343"/>
      <c r="BR468" s="343"/>
      <c r="BS468" s="343"/>
      <c r="BT468" s="343"/>
      <c r="BU468" s="343"/>
      <c r="BV468" s="353"/>
      <c r="BW468" s="357"/>
      <c r="BX468" s="383"/>
      <c r="BY468" s="137"/>
      <c r="BZ468" s="137"/>
      <c r="CA468" s="137"/>
      <c r="CB468" s="361" t="str">
        <f t="shared" si="10"/>
        <v/>
      </c>
      <c r="CC468" s="361" t="str">
        <f t="shared" si="11"/>
        <v/>
      </c>
      <c r="CD468" s="137"/>
      <c r="CE468" s="137"/>
      <c r="CF468" s="137"/>
      <c r="CG468" s="67"/>
      <c r="CH468" s="67"/>
      <c r="CI468" s="67"/>
      <c r="CJ468" s="67"/>
      <c r="CK468" s="6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</row>
    <row r="469" spans="59:143" ht="18.75" x14ac:dyDescent="0.25">
      <c r="BG469" s="137"/>
      <c r="BH469" s="137"/>
      <c r="BI469" s="137"/>
      <c r="BJ469" s="137"/>
      <c r="BK469" s="137"/>
      <c r="BL469" s="85"/>
      <c r="BM469" s="85">
        <v>150</v>
      </c>
      <c r="BN469" s="343"/>
      <c r="BO469" s="343"/>
      <c r="BP469" s="343"/>
      <c r="BQ469" s="343"/>
      <c r="BR469" s="343"/>
      <c r="BS469" s="343"/>
      <c r="BT469" s="343"/>
      <c r="BU469" s="343"/>
      <c r="BV469" s="353"/>
      <c r="BW469" s="357"/>
      <c r="BX469" s="383"/>
      <c r="BY469" s="137"/>
      <c r="BZ469" s="137"/>
      <c r="CA469" s="137"/>
      <c r="CB469" s="361" t="str">
        <f t="shared" si="10"/>
        <v/>
      </c>
      <c r="CC469" s="361" t="str">
        <f t="shared" si="11"/>
        <v/>
      </c>
      <c r="CD469" s="137"/>
      <c r="CE469" s="137"/>
      <c r="CF469" s="137"/>
      <c r="CG469" s="67"/>
      <c r="CH469" s="67"/>
      <c r="CI469" s="67"/>
      <c r="CJ469" s="67"/>
      <c r="CK469" s="6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</row>
    <row r="470" spans="59:143" ht="18.75" x14ac:dyDescent="0.25">
      <c r="BG470" s="137"/>
      <c r="BH470" s="137"/>
      <c r="BI470" s="137"/>
      <c r="BJ470" s="137"/>
      <c r="BK470" s="137"/>
      <c r="BL470" s="85"/>
      <c r="BM470" s="85">
        <v>151</v>
      </c>
      <c r="BN470" s="343"/>
      <c r="BO470" s="343"/>
      <c r="BP470" s="343"/>
      <c r="BQ470" s="343"/>
      <c r="BR470" s="343"/>
      <c r="BS470" s="343"/>
      <c r="BT470" s="343"/>
      <c r="BU470" s="343"/>
      <c r="BV470" s="353"/>
      <c r="BW470" s="357"/>
      <c r="BX470" s="383"/>
      <c r="BY470" s="137"/>
      <c r="BZ470" s="137"/>
      <c r="CA470" s="137"/>
      <c r="CB470" s="361" t="str">
        <f t="shared" si="10"/>
        <v/>
      </c>
      <c r="CC470" s="361" t="str">
        <f t="shared" si="11"/>
        <v/>
      </c>
      <c r="CD470" s="137"/>
      <c r="CE470" s="137"/>
      <c r="CF470" s="137"/>
      <c r="CG470" s="67"/>
      <c r="CH470" s="67"/>
      <c r="CI470" s="67"/>
      <c r="CJ470" s="67"/>
      <c r="CK470" s="6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</row>
    <row r="471" spans="59:143" ht="18.75" x14ac:dyDescent="0.25">
      <c r="BG471" s="137"/>
      <c r="BH471" s="137"/>
      <c r="BI471" s="137"/>
      <c r="BJ471" s="137"/>
      <c r="BK471" s="137"/>
      <c r="BL471" s="85"/>
      <c r="BM471" s="85">
        <v>152</v>
      </c>
      <c r="BN471" s="343"/>
      <c r="BO471" s="343"/>
      <c r="BP471" s="343"/>
      <c r="BQ471" s="343"/>
      <c r="BR471" s="343"/>
      <c r="BS471" s="343"/>
      <c r="BT471" s="343"/>
      <c r="BU471" s="343"/>
      <c r="BV471" s="353"/>
      <c r="BW471" s="357"/>
      <c r="BX471" s="383"/>
      <c r="BY471" s="137"/>
      <c r="BZ471" s="137"/>
      <c r="CA471" s="137"/>
      <c r="CB471" s="361" t="str">
        <f t="shared" si="10"/>
        <v/>
      </c>
      <c r="CC471" s="361" t="str">
        <f t="shared" si="11"/>
        <v/>
      </c>
      <c r="CD471" s="137"/>
      <c r="CE471" s="137"/>
      <c r="CF471" s="137"/>
      <c r="CG471" s="67"/>
      <c r="CH471" s="67"/>
      <c r="CI471" s="67"/>
      <c r="CJ471" s="67"/>
      <c r="CK471" s="6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</row>
    <row r="472" spans="59:143" ht="18.75" x14ac:dyDescent="0.25">
      <c r="BG472" s="137"/>
      <c r="BH472" s="137"/>
      <c r="BI472" s="137"/>
      <c r="BJ472" s="137"/>
      <c r="BK472" s="137"/>
      <c r="BL472" s="85"/>
      <c r="BM472" s="85">
        <v>153</v>
      </c>
      <c r="BN472" s="343"/>
      <c r="BO472" s="343"/>
      <c r="BP472" s="343"/>
      <c r="BQ472" s="343"/>
      <c r="BR472" s="343"/>
      <c r="BS472" s="343"/>
      <c r="BT472" s="343"/>
      <c r="BU472" s="343"/>
      <c r="BV472" s="353"/>
      <c r="BW472" s="357"/>
      <c r="BX472" s="383"/>
      <c r="BY472" s="137"/>
      <c r="BZ472" s="137"/>
      <c r="CA472" s="137"/>
      <c r="CB472" s="361" t="str">
        <f t="shared" si="10"/>
        <v/>
      </c>
      <c r="CC472" s="361" t="str">
        <f t="shared" si="11"/>
        <v/>
      </c>
      <c r="CD472" s="137"/>
      <c r="CE472" s="137"/>
      <c r="CF472" s="137"/>
      <c r="CG472" s="67"/>
      <c r="CH472" s="67"/>
      <c r="CI472" s="67"/>
      <c r="CJ472" s="67"/>
      <c r="CK472" s="6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</row>
    <row r="473" spans="59:143" ht="18.75" x14ac:dyDescent="0.25">
      <c r="BG473" s="137"/>
      <c r="BH473" s="137"/>
      <c r="BI473" s="137"/>
      <c r="BJ473" s="137"/>
      <c r="BK473" s="137"/>
      <c r="BL473" s="85"/>
      <c r="BM473" s="85">
        <v>154</v>
      </c>
      <c r="BN473" s="343"/>
      <c r="BO473" s="343"/>
      <c r="BP473" s="343"/>
      <c r="BQ473" s="343"/>
      <c r="BR473" s="343"/>
      <c r="BS473" s="343"/>
      <c r="BT473" s="343"/>
      <c r="BU473" s="343"/>
      <c r="BV473" s="353"/>
      <c r="BW473" s="357"/>
      <c r="BX473" s="383"/>
      <c r="BY473" s="137"/>
      <c r="BZ473" s="137"/>
      <c r="CA473" s="137"/>
      <c r="CB473" s="361" t="str">
        <f t="shared" si="10"/>
        <v/>
      </c>
      <c r="CC473" s="361" t="str">
        <f t="shared" si="11"/>
        <v/>
      </c>
      <c r="CD473" s="137"/>
      <c r="CE473" s="137"/>
      <c r="CF473" s="137"/>
      <c r="CG473" s="67"/>
      <c r="CH473" s="67"/>
      <c r="CI473" s="67"/>
      <c r="CJ473" s="67"/>
      <c r="CK473" s="6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</row>
    <row r="474" spans="59:143" ht="18.75" x14ac:dyDescent="0.25">
      <c r="BG474" s="137"/>
      <c r="BH474" s="137"/>
      <c r="BI474" s="137"/>
      <c r="BJ474" s="137"/>
      <c r="BK474" s="137"/>
      <c r="BL474" s="85"/>
      <c r="BM474" s="85">
        <v>155</v>
      </c>
      <c r="BN474" s="343"/>
      <c r="BO474" s="343"/>
      <c r="BP474" s="343"/>
      <c r="BQ474" s="343"/>
      <c r="BR474" s="343"/>
      <c r="BS474" s="343"/>
      <c r="BT474" s="343"/>
      <c r="BU474" s="343"/>
      <c r="BV474" s="353"/>
      <c r="BW474" s="357"/>
      <c r="BX474" s="383"/>
      <c r="BY474" s="137"/>
      <c r="BZ474" s="137"/>
      <c r="CA474" s="137"/>
      <c r="CB474" s="361" t="str">
        <f t="shared" si="10"/>
        <v/>
      </c>
      <c r="CC474" s="361" t="str">
        <f t="shared" si="11"/>
        <v/>
      </c>
      <c r="CD474" s="137"/>
      <c r="CE474" s="137"/>
      <c r="CF474" s="137"/>
      <c r="CG474" s="67"/>
      <c r="CH474" s="67"/>
      <c r="CI474" s="67"/>
      <c r="CJ474" s="67"/>
      <c r="CK474" s="6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</row>
    <row r="475" spans="59:143" ht="18.75" x14ac:dyDescent="0.25">
      <c r="BG475" s="137"/>
      <c r="BH475" s="137"/>
      <c r="BI475" s="137"/>
      <c r="BJ475" s="137"/>
      <c r="BK475" s="137"/>
      <c r="BL475" s="85"/>
      <c r="BM475" s="85">
        <v>156</v>
      </c>
      <c r="BN475" s="343"/>
      <c r="BO475" s="343"/>
      <c r="BP475" s="343"/>
      <c r="BQ475" s="343"/>
      <c r="BR475" s="343"/>
      <c r="BS475" s="343"/>
      <c r="BT475" s="343"/>
      <c r="BU475" s="343"/>
      <c r="BV475" s="353"/>
      <c r="BW475" s="357"/>
      <c r="BX475" s="383"/>
      <c r="BY475" s="137"/>
      <c r="BZ475" s="137"/>
      <c r="CA475" s="137"/>
      <c r="CB475" s="361" t="str">
        <f t="shared" si="10"/>
        <v/>
      </c>
      <c r="CC475" s="361" t="str">
        <f t="shared" si="11"/>
        <v/>
      </c>
      <c r="CD475" s="137"/>
      <c r="CE475" s="137"/>
      <c r="CF475" s="137"/>
      <c r="CG475" s="67"/>
      <c r="CH475" s="67"/>
      <c r="CI475" s="67"/>
      <c r="CJ475" s="67"/>
      <c r="CK475" s="6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  <c r="EH475" s="137"/>
      <c r="EI475" s="137"/>
      <c r="EJ475" s="137"/>
      <c r="EK475" s="137"/>
      <c r="EL475" s="137"/>
      <c r="EM475" s="137"/>
    </row>
    <row r="476" spans="59:143" ht="18.75" x14ac:dyDescent="0.25">
      <c r="BG476" s="137"/>
      <c r="BH476" s="137"/>
      <c r="BI476" s="137"/>
      <c r="BJ476" s="137"/>
      <c r="BK476" s="137"/>
      <c r="BL476" s="85"/>
      <c r="BM476" s="85">
        <v>157</v>
      </c>
      <c r="BN476" s="343"/>
      <c r="BO476" s="343"/>
      <c r="BP476" s="343"/>
      <c r="BQ476" s="343"/>
      <c r="BR476" s="343"/>
      <c r="BS476" s="343"/>
      <c r="BT476" s="343"/>
      <c r="BU476" s="343"/>
      <c r="BV476" s="353"/>
      <c r="BW476" s="357"/>
      <c r="BX476" s="383"/>
      <c r="BY476" s="137"/>
      <c r="BZ476" s="137"/>
      <c r="CA476" s="137"/>
      <c r="CB476" s="361" t="str">
        <f t="shared" si="10"/>
        <v/>
      </c>
      <c r="CC476" s="361" t="str">
        <f t="shared" si="11"/>
        <v/>
      </c>
      <c r="CD476" s="137"/>
      <c r="CE476" s="137"/>
      <c r="CF476" s="137"/>
      <c r="CG476" s="67"/>
      <c r="CH476" s="67"/>
      <c r="CI476" s="67"/>
      <c r="CJ476" s="67"/>
      <c r="CK476" s="6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</row>
    <row r="477" spans="59:143" ht="18.75" x14ac:dyDescent="0.25">
      <c r="BG477" s="137"/>
      <c r="BH477" s="137"/>
      <c r="BI477" s="137"/>
      <c r="BJ477" s="137"/>
      <c r="BK477" s="137"/>
      <c r="BL477" s="85"/>
      <c r="BM477" s="85">
        <v>158</v>
      </c>
      <c r="BN477" s="343"/>
      <c r="BO477" s="343"/>
      <c r="BP477" s="343"/>
      <c r="BQ477" s="343"/>
      <c r="BR477" s="343"/>
      <c r="BS477" s="343"/>
      <c r="BT477" s="343"/>
      <c r="BU477" s="343"/>
      <c r="BV477" s="353"/>
      <c r="BW477" s="357"/>
      <c r="BX477" s="383"/>
      <c r="BY477" s="137"/>
      <c r="BZ477" s="137"/>
      <c r="CA477" s="137"/>
      <c r="CB477" s="361" t="str">
        <f t="shared" si="10"/>
        <v/>
      </c>
      <c r="CC477" s="361" t="str">
        <f t="shared" si="11"/>
        <v/>
      </c>
      <c r="CD477" s="137"/>
      <c r="CE477" s="137"/>
      <c r="CF477" s="137"/>
      <c r="CG477" s="67"/>
      <c r="CH477" s="67"/>
      <c r="CI477" s="67"/>
      <c r="CJ477" s="67"/>
      <c r="CK477" s="6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</row>
    <row r="478" spans="59:143" ht="18.75" x14ac:dyDescent="0.25">
      <c r="BG478" s="137"/>
      <c r="BH478" s="137"/>
      <c r="BI478" s="137"/>
      <c r="BJ478" s="137"/>
      <c r="BK478" s="137"/>
      <c r="BL478" s="85"/>
      <c r="BM478" s="85">
        <v>159</v>
      </c>
      <c r="BN478" s="343"/>
      <c r="BO478" s="343"/>
      <c r="BP478" s="343"/>
      <c r="BQ478" s="343"/>
      <c r="BR478" s="343"/>
      <c r="BS478" s="343"/>
      <c r="BT478" s="343"/>
      <c r="BU478" s="343"/>
      <c r="BV478" s="353"/>
      <c r="BW478" s="357"/>
      <c r="BX478" s="383"/>
      <c r="BY478" s="137"/>
      <c r="BZ478" s="137"/>
      <c r="CA478" s="137"/>
      <c r="CB478" s="361" t="str">
        <f t="shared" si="10"/>
        <v/>
      </c>
      <c r="CC478" s="361" t="str">
        <f t="shared" si="11"/>
        <v/>
      </c>
      <c r="CD478" s="137"/>
      <c r="CE478" s="137"/>
      <c r="CF478" s="137"/>
      <c r="CG478" s="67"/>
      <c r="CH478" s="67"/>
      <c r="CI478" s="67"/>
      <c r="CJ478" s="67"/>
      <c r="CK478" s="6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</row>
    <row r="479" spans="59:143" ht="18.75" x14ac:dyDescent="0.25">
      <c r="BG479" s="137"/>
      <c r="BH479" s="137"/>
      <c r="BI479" s="137"/>
      <c r="BJ479" s="137"/>
      <c r="BK479" s="137"/>
      <c r="BL479" s="85"/>
      <c r="BM479" s="85">
        <v>160</v>
      </c>
      <c r="BN479" s="343"/>
      <c r="BO479" s="343"/>
      <c r="BP479" s="343"/>
      <c r="BQ479" s="343"/>
      <c r="BR479" s="343"/>
      <c r="BS479" s="343"/>
      <c r="BT479" s="343"/>
      <c r="BU479" s="343"/>
      <c r="BV479" s="353"/>
      <c r="BW479" s="357"/>
      <c r="BX479" s="383"/>
      <c r="BY479" s="137"/>
      <c r="BZ479" s="137"/>
      <c r="CA479" s="137"/>
      <c r="CB479" s="361" t="str">
        <f t="shared" si="10"/>
        <v/>
      </c>
      <c r="CC479" s="361" t="str">
        <f t="shared" si="11"/>
        <v/>
      </c>
      <c r="CD479" s="137"/>
      <c r="CE479" s="137"/>
      <c r="CF479" s="137"/>
      <c r="CG479" s="67"/>
      <c r="CH479" s="67"/>
      <c r="CI479" s="67"/>
      <c r="CJ479" s="67"/>
      <c r="CK479" s="6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  <c r="EH479" s="137"/>
      <c r="EI479" s="137"/>
      <c r="EJ479" s="137"/>
      <c r="EK479" s="137"/>
      <c r="EL479" s="137"/>
      <c r="EM479" s="137"/>
    </row>
    <row r="480" spans="59:143" ht="18.75" x14ac:dyDescent="0.25">
      <c r="BG480" s="137"/>
      <c r="BH480" s="137"/>
      <c r="BI480" s="137"/>
      <c r="BJ480" s="137"/>
      <c r="BK480" s="137"/>
      <c r="BL480" s="85"/>
      <c r="BM480" s="85">
        <v>161</v>
      </c>
      <c r="BN480" s="343"/>
      <c r="BO480" s="343"/>
      <c r="BP480" s="343"/>
      <c r="BQ480" s="343"/>
      <c r="BR480" s="343"/>
      <c r="BS480" s="343"/>
      <c r="BT480" s="343"/>
      <c r="BU480" s="343"/>
      <c r="BV480" s="353"/>
      <c r="BW480" s="357"/>
      <c r="BX480" s="383"/>
      <c r="BY480" s="137"/>
      <c r="BZ480" s="137"/>
      <c r="CA480" s="137"/>
      <c r="CB480" s="361" t="str">
        <f t="shared" si="10"/>
        <v/>
      </c>
      <c r="CC480" s="361" t="str">
        <f t="shared" si="11"/>
        <v/>
      </c>
      <c r="CD480" s="137"/>
      <c r="CE480" s="137"/>
      <c r="CF480" s="137"/>
      <c r="CG480" s="67"/>
      <c r="CH480" s="67"/>
      <c r="CI480" s="67"/>
      <c r="CJ480" s="67"/>
      <c r="CK480" s="6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</row>
    <row r="481" spans="59:143" ht="18.75" x14ac:dyDescent="0.25">
      <c r="BG481" s="137"/>
      <c r="BH481" s="137"/>
      <c r="BI481" s="137"/>
      <c r="BJ481" s="137"/>
      <c r="BK481" s="137"/>
      <c r="BL481" s="85"/>
      <c r="BM481" s="85">
        <v>162</v>
      </c>
      <c r="BN481" s="343"/>
      <c r="BO481" s="343"/>
      <c r="BP481" s="343"/>
      <c r="BQ481" s="343"/>
      <c r="BR481" s="343"/>
      <c r="BS481" s="343"/>
      <c r="BT481" s="343"/>
      <c r="BU481" s="343"/>
      <c r="BV481" s="353"/>
      <c r="BW481" s="357"/>
      <c r="BX481" s="383"/>
      <c r="BY481" s="137"/>
      <c r="BZ481" s="137"/>
      <c r="CA481" s="137"/>
      <c r="CB481" s="361" t="str">
        <f t="shared" si="10"/>
        <v/>
      </c>
      <c r="CC481" s="361" t="str">
        <f t="shared" si="11"/>
        <v/>
      </c>
      <c r="CD481" s="137"/>
      <c r="CE481" s="137"/>
      <c r="CF481" s="137"/>
      <c r="CG481" s="67"/>
      <c r="CH481" s="67"/>
      <c r="CI481" s="67"/>
      <c r="CJ481" s="67"/>
      <c r="CK481" s="6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  <c r="EH481" s="137"/>
      <c r="EI481" s="137"/>
      <c r="EJ481" s="137"/>
      <c r="EK481" s="137"/>
      <c r="EL481" s="137"/>
      <c r="EM481" s="137"/>
    </row>
    <row r="482" spans="59:143" ht="18.75" x14ac:dyDescent="0.25">
      <c r="BG482" s="137"/>
      <c r="BH482" s="137"/>
      <c r="BI482" s="137"/>
      <c r="BJ482" s="137"/>
      <c r="BK482" s="137"/>
      <c r="BL482" s="85"/>
      <c r="BM482" s="85">
        <v>163</v>
      </c>
      <c r="BN482" s="343"/>
      <c r="BO482" s="343"/>
      <c r="BP482" s="343"/>
      <c r="BQ482" s="343"/>
      <c r="BR482" s="343"/>
      <c r="BS482" s="343"/>
      <c r="BT482" s="343"/>
      <c r="BU482" s="343"/>
      <c r="BV482" s="353"/>
      <c r="BW482" s="357"/>
      <c r="BX482" s="383"/>
      <c r="BY482" s="137"/>
      <c r="BZ482" s="137"/>
      <c r="CA482" s="137"/>
      <c r="CB482" s="361" t="str">
        <f t="shared" si="10"/>
        <v/>
      </c>
      <c r="CC482" s="361" t="str">
        <f t="shared" si="11"/>
        <v/>
      </c>
      <c r="CD482" s="137"/>
      <c r="CE482" s="137"/>
      <c r="CF482" s="137"/>
      <c r="CG482" s="67"/>
      <c r="CH482" s="67"/>
      <c r="CI482" s="67"/>
      <c r="CJ482" s="67"/>
      <c r="CK482" s="67"/>
      <c r="CL482" s="137"/>
      <c r="CM482" s="137"/>
      <c r="CN482" s="137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37"/>
      <c r="CY482" s="137"/>
      <c r="CZ482" s="137"/>
      <c r="DA482" s="137"/>
      <c r="DB482" s="137"/>
      <c r="DC482" s="137"/>
      <c r="DD482" s="137"/>
      <c r="DE482" s="137"/>
      <c r="DF482" s="137"/>
      <c r="DG482" s="137"/>
      <c r="DH482" s="137"/>
      <c r="DI482" s="137"/>
      <c r="DJ482" s="137"/>
      <c r="DK482" s="137"/>
      <c r="DL482" s="137"/>
      <c r="DM482" s="137"/>
      <c r="DN482" s="137"/>
      <c r="DO482" s="137"/>
      <c r="DP482" s="137"/>
      <c r="DQ482" s="137"/>
      <c r="DR482" s="137"/>
      <c r="DS482" s="137"/>
      <c r="DT482" s="137"/>
      <c r="DU482" s="137"/>
      <c r="DV482" s="137"/>
      <c r="DW482" s="137"/>
      <c r="DX482" s="137"/>
      <c r="DY482" s="137"/>
      <c r="DZ482" s="137"/>
      <c r="EA482" s="137"/>
      <c r="EB482" s="137"/>
      <c r="EC482" s="137"/>
      <c r="ED482" s="137"/>
      <c r="EE482" s="137"/>
      <c r="EF482" s="137"/>
      <c r="EG482" s="137"/>
      <c r="EH482" s="137"/>
      <c r="EI482" s="137"/>
      <c r="EJ482" s="137"/>
      <c r="EK482" s="137"/>
      <c r="EL482" s="137"/>
      <c r="EM482" s="137"/>
    </row>
    <row r="483" spans="59:143" ht="18.75" x14ac:dyDescent="0.25">
      <c r="BG483" s="137"/>
      <c r="BH483" s="137"/>
      <c r="BI483" s="137"/>
      <c r="BJ483" s="137"/>
      <c r="BK483" s="137"/>
      <c r="BL483" s="85"/>
      <c r="BM483" s="85">
        <v>164</v>
      </c>
      <c r="BN483" s="343"/>
      <c r="BO483" s="343"/>
      <c r="BP483" s="343"/>
      <c r="BQ483" s="343"/>
      <c r="BR483" s="343"/>
      <c r="BS483" s="343"/>
      <c r="BT483" s="343"/>
      <c r="BU483" s="343"/>
      <c r="BV483" s="353"/>
      <c r="BW483" s="357"/>
      <c r="BX483" s="383"/>
      <c r="BY483" s="137"/>
      <c r="BZ483" s="137"/>
      <c r="CA483" s="137"/>
      <c r="CB483" s="361" t="str">
        <f t="shared" si="10"/>
        <v/>
      </c>
      <c r="CC483" s="361" t="str">
        <f t="shared" si="11"/>
        <v/>
      </c>
      <c r="CD483" s="137"/>
      <c r="CE483" s="137"/>
      <c r="CF483" s="137"/>
      <c r="CG483" s="67"/>
      <c r="CH483" s="67"/>
      <c r="CI483" s="67"/>
      <c r="CJ483" s="67"/>
      <c r="CK483" s="6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  <c r="DE483" s="137"/>
      <c r="DF483" s="137"/>
      <c r="DG483" s="137"/>
      <c r="DH483" s="137"/>
      <c r="DI483" s="137"/>
      <c r="DJ483" s="137"/>
      <c r="DK483" s="137"/>
      <c r="DL483" s="137"/>
      <c r="DM483" s="137"/>
      <c r="DN483" s="137"/>
      <c r="DO483" s="137"/>
      <c r="DP483" s="137"/>
      <c r="DQ483" s="137"/>
      <c r="DR483" s="137"/>
      <c r="DS483" s="137"/>
      <c r="DT483" s="137"/>
      <c r="DU483" s="137"/>
      <c r="DV483" s="137"/>
      <c r="DW483" s="137"/>
      <c r="DX483" s="137"/>
      <c r="DY483" s="137"/>
      <c r="DZ483" s="137"/>
      <c r="EA483" s="137"/>
      <c r="EB483" s="137"/>
      <c r="EC483" s="137"/>
      <c r="ED483" s="137"/>
      <c r="EE483" s="137"/>
      <c r="EF483" s="137"/>
      <c r="EG483" s="137"/>
      <c r="EH483" s="137"/>
      <c r="EI483" s="137"/>
      <c r="EJ483" s="137"/>
      <c r="EK483" s="137"/>
      <c r="EL483" s="137"/>
      <c r="EM483" s="137"/>
    </row>
    <row r="484" spans="59:143" ht="18.75" x14ac:dyDescent="0.25">
      <c r="BG484" s="137"/>
      <c r="BH484" s="137"/>
      <c r="BI484" s="137"/>
      <c r="BJ484" s="137"/>
      <c r="BK484" s="137"/>
      <c r="BL484" s="85"/>
      <c r="BM484" s="85">
        <v>165</v>
      </c>
      <c r="BN484" s="343"/>
      <c r="BO484" s="343"/>
      <c r="BP484" s="343"/>
      <c r="BQ484" s="343"/>
      <c r="BR484" s="343"/>
      <c r="BS484" s="343"/>
      <c r="BT484" s="343"/>
      <c r="BU484" s="343"/>
      <c r="BV484" s="353"/>
      <c r="BW484" s="357"/>
      <c r="BX484" s="383"/>
      <c r="BY484" s="137"/>
      <c r="BZ484" s="137"/>
      <c r="CA484" s="137"/>
      <c r="CB484" s="361" t="str">
        <f t="shared" si="10"/>
        <v/>
      </c>
      <c r="CC484" s="361" t="str">
        <f t="shared" si="11"/>
        <v/>
      </c>
      <c r="CD484" s="137"/>
      <c r="CE484" s="137"/>
      <c r="CF484" s="137"/>
      <c r="CG484" s="67"/>
      <c r="CH484" s="67"/>
      <c r="CI484" s="67"/>
      <c r="CJ484" s="67"/>
      <c r="CK484" s="6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  <c r="DE484" s="137"/>
      <c r="DF484" s="137"/>
      <c r="DG484" s="137"/>
      <c r="DH484" s="137"/>
      <c r="DI484" s="137"/>
      <c r="DJ484" s="137"/>
      <c r="DK484" s="137"/>
      <c r="DL484" s="137"/>
      <c r="DM484" s="137"/>
      <c r="DN484" s="137"/>
      <c r="DO484" s="137"/>
      <c r="DP484" s="137"/>
      <c r="DQ484" s="137"/>
      <c r="DR484" s="137"/>
      <c r="DS484" s="137"/>
      <c r="DT484" s="137"/>
      <c r="DU484" s="137"/>
      <c r="DV484" s="137"/>
      <c r="DW484" s="137"/>
      <c r="DX484" s="137"/>
      <c r="DY484" s="137"/>
      <c r="DZ484" s="137"/>
      <c r="EA484" s="137"/>
      <c r="EB484" s="137"/>
      <c r="EC484" s="137"/>
      <c r="ED484" s="137"/>
      <c r="EE484" s="137"/>
      <c r="EF484" s="137"/>
      <c r="EG484" s="137"/>
      <c r="EH484" s="137"/>
      <c r="EI484" s="137"/>
      <c r="EJ484" s="137"/>
      <c r="EK484" s="137"/>
      <c r="EL484" s="137"/>
      <c r="EM484" s="137"/>
    </row>
    <row r="485" spans="59:143" ht="15.75" thickBot="1" x14ac:dyDescent="0.3">
      <c r="BG485" s="137"/>
      <c r="BH485" s="137"/>
      <c r="BI485" s="137"/>
      <c r="BJ485" s="137"/>
      <c r="BK485" s="137"/>
      <c r="BL485" s="85"/>
      <c r="BM485" s="85">
        <v>166</v>
      </c>
      <c r="BN485" s="344"/>
      <c r="BO485" s="344"/>
      <c r="BP485" s="344"/>
      <c r="BQ485" s="344"/>
      <c r="BR485" s="344"/>
      <c r="BS485" s="344"/>
      <c r="BT485" s="344"/>
      <c r="BU485" s="344"/>
      <c r="BV485" s="354"/>
      <c r="BW485" s="358"/>
      <c r="BX485" s="384"/>
      <c r="BY485" s="68"/>
      <c r="BZ485" s="68"/>
      <c r="CA485" s="68"/>
      <c r="CB485" s="361" t="str">
        <f t="shared" si="10"/>
        <v/>
      </c>
      <c r="CC485" s="361" t="str">
        <f t="shared" si="11"/>
        <v/>
      </c>
      <c r="CD485" s="68"/>
      <c r="CE485" s="68"/>
      <c r="CF485" s="68"/>
      <c r="CG485" s="68"/>
      <c r="CH485" s="68"/>
      <c r="CI485" s="68"/>
      <c r="CJ485" s="68"/>
      <c r="CK485" s="68"/>
      <c r="CL485" s="68"/>
      <c r="CM485" s="68"/>
      <c r="CN485" s="68"/>
      <c r="CO485" s="68"/>
      <c r="CP485" s="68"/>
      <c r="CQ485" s="68"/>
      <c r="CR485" s="68"/>
      <c r="CS485" s="68"/>
      <c r="CT485" s="68"/>
      <c r="CU485" s="68"/>
      <c r="CV485" s="68"/>
      <c r="CW485" s="68"/>
      <c r="CX485" s="68"/>
      <c r="CY485" s="68"/>
      <c r="CZ485" s="68"/>
      <c r="DA485" s="68"/>
      <c r="DB485" s="68"/>
      <c r="DC485" s="68"/>
      <c r="DD485" s="68"/>
      <c r="DE485" s="68"/>
      <c r="DF485" s="68"/>
      <c r="DG485" s="68"/>
      <c r="DH485" s="68"/>
      <c r="DI485" s="68"/>
      <c r="DJ485" s="68"/>
      <c r="DK485" s="68"/>
      <c r="DL485" s="68"/>
      <c r="DM485" s="68"/>
      <c r="DN485" s="68"/>
      <c r="DO485" s="68"/>
      <c r="DP485" s="68"/>
      <c r="DQ485" s="68"/>
      <c r="DR485" s="68"/>
      <c r="DS485" s="68"/>
      <c r="DT485" s="68"/>
      <c r="DU485" s="68"/>
      <c r="DV485" s="68"/>
      <c r="DW485" s="68"/>
      <c r="DX485" s="68"/>
      <c r="DY485" s="68"/>
      <c r="DZ485" s="68"/>
      <c r="EA485" s="68"/>
      <c r="EB485" s="68"/>
      <c r="EC485" s="68"/>
      <c r="ED485" s="68"/>
      <c r="EE485" s="68"/>
      <c r="EF485" s="68"/>
      <c r="EG485" s="68"/>
      <c r="EH485" s="68"/>
      <c r="EI485" s="68"/>
      <c r="EJ485" s="68"/>
      <c r="EK485" s="68"/>
      <c r="EL485" s="68"/>
      <c r="EM485" s="68"/>
    </row>
    <row r="486" spans="59:143" x14ac:dyDescent="0.25">
      <c r="BG486" s="137"/>
      <c r="BH486" s="137"/>
      <c r="BI486" s="137"/>
      <c r="BJ486" s="137"/>
      <c r="BK486" s="137"/>
      <c r="BL486" s="85"/>
      <c r="BM486" s="85"/>
      <c r="BN486" s="85"/>
      <c r="BO486" s="85"/>
      <c r="BP486" s="85"/>
      <c r="BQ486" s="85"/>
      <c r="BR486" s="85"/>
      <c r="BS486" s="85"/>
      <c r="BT486" s="85"/>
      <c r="BU486" s="85"/>
      <c r="BV486" s="85"/>
      <c r="BW486" s="85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  <c r="EH486" s="137"/>
      <c r="EI486" s="137"/>
      <c r="EJ486" s="137"/>
      <c r="EK486" s="137"/>
      <c r="EL486" s="137"/>
      <c r="EM486" s="137"/>
    </row>
    <row r="487" spans="59:143" x14ac:dyDescent="0.25"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  <c r="DE487" s="137"/>
      <c r="DF487" s="137"/>
      <c r="DG487" s="137"/>
      <c r="DH487" s="137"/>
      <c r="DI487" s="137"/>
      <c r="DJ487" s="137"/>
      <c r="DK487" s="137"/>
      <c r="DL487" s="137"/>
      <c r="DM487" s="137"/>
      <c r="DN487" s="137"/>
      <c r="DO487" s="137"/>
      <c r="DP487" s="137"/>
      <c r="DQ487" s="137"/>
      <c r="DR487" s="137"/>
      <c r="DS487" s="137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7"/>
      <c r="ED487" s="137"/>
      <c r="EE487" s="137"/>
      <c r="EF487" s="137"/>
      <c r="EG487" s="137"/>
      <c r="EH487" s="137"/>
      <c r="EI487" s="137"/>
      <c r="EJ487" s="137"/>
      <c r="EK487" s="137"/>
      <c r="EL487" s="137"/>
      <c r="EM487" s="137"/>
    </row>
    <row r="488" spans="59:143" x14ac:dyDescent="0.25"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  <c r="CJ488" s="137"/>
      <c r="CK488" s="137"/>
      <c r="CL488" s="137"/>
      <c r="CM488" s="137"/>
      <c r="CN488" s="137"/>
      <c r="CO488" s="137"/>
      <c r="CP488" s="137"/>
      <c r="CQ488" s="137"/>
      <c r="CR488" s="137"/>
      <c r="CS488" s="137"/>
      <c r="CT488" s="137"/>
      <c r="CU488" s="137"/>
      <c r="CV488" s="137"/>
      <c r="CW488" s="137"/>
      <c r="CX488" s="137"/>
      <c r="CY488" s="137"/>
      <c r="CZ488" s="137"/>
      <c r="DA488" s="137"/>
      <c r="DB488" s="137"/>
      <c r="DC488" s="137"/>
      <c r="DD488" s="137"/>
      <c r="DE488" s="137"/>
      <c r="DF488" s="137"/>
      <c r="DG488" s="137"/>
      <c r="DH488" s="137"/>
      <c r="DI488" s="137"/>
      <c r="DJ488" s="137"/>
      <c r="DK488" s="137"/>
      <c r="DL488" s="137"/>
      <c r="DM488" s="137"/>
      <c r="DN488" s="137"/>
      <c r="DO488" s="137"/>
      <c r="DP488" s="137"/>
      <c r="DQ488" s="137"/>
      <c r="DR488" s="137"/>
      <c r="DS488" s="137"/>
      <c r="DT488" s="137"/>
      <c r="DU488" s="137"/>
      <c r="DV488" s="137"/>
      <c r="DW488" s="137"/>
      <c r="DX488" s="137"/>
      <c r="DY488" s="137"/>
      <c r="DZ488" s="137"/>
      <c r="EA488" s="137"/>
      <c r="EB488" s="137"/>
      <c r="EC488" s="137"/>
      <c r="ED488" s="137"/>
      <c r="EE488" s="137"/>
      <c r="EF488" s="137"/>
      <c r="EG488" s="137"/>
      <c r="EH488" s="137"/>
      <c r="EI488" s="137"/>
      <c r="EJ488" s="137"/>
      <c r="EK488" s="137"/>
      <c r="EL488" s="137"/>
      <c r="EM488" s="137"/>
    </row>
    <row r="489" spans="59:143" x14ac:dyDescent="0.25"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  <c r="DE489" s="137"/>
      <c r="DF489" s="137"/>
      <c r="DG489" s="137"/>
      <c r="DH489" s="137"/>
      <c r="DI489" s="137"/>
      <c r="DJ489" s="137"/>
      <c r="DK489" s="137"/>
      <c r="DL489" s="137"/>
      <c r="DM489" s="137"/>
      <c r="DN489" s="137"/>
      <c r="DO489" s="137"/>
      <c r="DP489" s="137"/>
      <c r="DQ489" s="137"/>
      <c r="DR489" s="137"/>
      <c r="DS489" s="137"/>
      <c r="DT489" s="137"/>
      <c r="DU489" s="137"/>
      <c r="DV489" s="137"/>
      <c r="DW489" s="137"/>
      <c r="DX489" s="137"/>
      <c r="DY489" s="137"/>
      <c r="DZ489" s="137"/>
      <c r="EA489" s="137"/>
      <c r="EB489" s="137"/>
      <c r="EC489" s="137"/>
      <c r="ED489" s="137"/>
      <c r="EE489" s="137"/>
      <c r="EF489" s="137"/>
      <c r="EG489" s="137"/>
      <c r="EH489" s="137"/>
      <c r="EI489" s="137"/>
      <c r="EJ489" s="137"/>
      <c r="EK489" s="137"/>
      <c r="EL489" s="137"/>
      <c r="EM489" s="137"/>
    </row>
    <row r="490" spans="59:143" x14ac:dyDescent="0.25"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  <c r="DE490" s="137"/>
      <c r="DF490" s="137"/>
      <c r="DG490" s="137"/>
      <c r="DH490" s="137"/>
      <c r="DI490" s="137"/>
      <c r="DJ490" s="137"/>
      <c r="DK490" s="137"/>
      <c r="DL490" s="137"/>
      <c r="DM490" s="137"/>
      <c r="DN490" s="137"/>
      <c r="DO490" s="137"/>
      <c r="DP490" s="137"/>
      <c r="DQ490" s="137"/>
      <c r="DR490" s="137"/>
      <c r="DS490" s="137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137"/>
      <c r="ED490" s="137"/>
      <c r="EE490" s="137"/>
      <c r="EF490" s="137"/>
      <c r="EG490" s="137"/>
      <c r="EH490" s="137"/>
      <c r="EI490" s="137"/>
      <c r="EJ490" s="137"/>
      <c r="EK490" s="137"/>
      <c r="EL490" s="137"/>
      <c r="EM490" s="137"/>
    </row>
    <row r="491" spans="59:143" x14ac:dyDescent="0.25"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37"/>
      <c r="DH491" s="137"/>
      <c r="DI491" s="137"/>
      <c r="DJ491" s="137"/>
      <c r="DK491" s="137"/>
      <c r="DL491" s="137"/>
      <c r="DM491" s="137"/>
      <c r="DN491" s="137"/>
      <c r="DO491" s="137"/>
      <c r="DP491" s="137"/>
      <c r="DQ491" s="137"/>
      <c r="DR491" s="137"/>
      <c r="DS491" s="137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137"/>
      <c r="ED491" s="137"/>
      <c r="EE491" s="137"/>
      <c r="EF491" s="137"/>
      <c r="EG491" s="137"/>
      <c r="EH491" s="137"/>
      <c r="EI491" s="137"/>
      <c r="EJ491" s="137"/>
      <c r="EK491" s="137"/>
      <c r="EL491" s="137"/>
      <c r="EM491" s="137"/>
    </row>
    <row r="492" spans="59:143" x14ac:dyDescent="0.25"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  <c r="CJ492" s="137"/>
      <c r="CK492" s="137"/>
      <c r="CL492" s="137"/>
      <c r="CM492" s="137"/>
      <c r="CN492" s="137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37"/>
      <c r="DH492" s="137"/>
      <c r="DI492" s="137"/>
      <c r="DJ492" s="137"/>
      <c r="DK492" s="137"/>
      <c r="DL492" s="137"/>
      <c r="DM492" s="137"/>
      <c r="DN492" s="137"/>
      <c r="DO492" s="137"/>
      <c r="DP492" s="137"/>
      <c r="DQ492" s="137"/>
      <c r="DR492" s="137"/>
      <c r="DS492" s="137"/>
      <c r="DT492" s="137"/>
      <c r="DU492" s="137"/>
      <c r="DV492" s="137"/>
      <c r="DW492" s="137"/>
      <c r="DX492" s="137"/>
      <c r="DY492" s="137"/>
      <c r="DZ492" s="137"/>
      <c r="EA492" s="137"/>
      <c r="EB492" s="137"/>
      <c r="EC492" s="137"/>
      <c r="ED492" s="137"/>
      <c r="EE492" s="137"/>
      <c r="EF492" s="137"/>
      <c r="EG492" s="137"/>
      <c r="EH492" s="137"/>
      <c r="EI492" s="137"/>
      <c r="EJ492" s="137"/>
      <c r="EK492" s="137"/>
      <c r="EL492" s="137"/>
      <c r="EM492" s="137"/>
    </row>
    <row r="493" spans="59:143" x14ac:dyDescent="0.25"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7"/>
      <c r="DZ493" s="137"/>
      <c r="EA493" s="137"/>
      <c r="EB493" s="137"/>
      <c r="EC493" s="137"/>
      <c r="ED493" s="137"/>
      <c r="EE493" s="137"/>
      <c r="EF493" s="137"/>
      <c r="EG493" s="137"/>
      <c r="EH493" s="137"/>
      <c r="EI493" s="137"/>
      <c r="EJ493" s="137"/>
      <c r="EK493" s="137"/>
      <c r="EL493" s="137"/>
      <c r="EM493" s="137"/>
    </row>
    <row r="494" spans="59:143" x14ac:dyDescent="0.25"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  <c r="CJ494" s="137"/>
      <c r="CK494" s="137"/>
      <c r="CL494" s="137"/>
      <c r="CM494" s="137"/>
      <c r="CN494" s="137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37"/>
      <c r="DH494" s="137"/>
      <c r="DI494" s="137"/>
      <c r="DJ494" s="137"/>
      <c r="DK494" s="137"/>
      <c r="DL494" s="137"/>
      <c r="DM494" s="137"/>
      <c r="DN494" s="137"/>
      <c r="DO494" s="137"/>
      <c r="DP494" s="137"/>
      <c r="DQ494" s="137"/>
      <c r="DR494" s="137"/>
      <c r="DS494" s="137"/>
      <c r="DT494" s="137"/>
      <c r="DU494" s="137"/>
      <c r="DV494" s="137"/>
      <c r="DW494" s="137"/>
      <c r="DX494" s="137"/>
      <c r="DY494" s="137"/>
      <c r="DZ494" s="137"/>
      <c r="EA494" s="137"/>
      <c r="EB494" s="137"/>
      <c r="EC494" s="137"/>
      <c r="ED494" s="137"/>
      <c r="EE494" s="137"/>
      <c r="EF494" s="137"/>
      <c r="EG494" s="137"/>
      <c r="EH494" s="137"/>
      <c r="EI494" s="137"/>
      <c r="EJ494" s="137"/>
      <c r="EK494" s="137"/>
      <c r="EL494" s="137"/>
      <c r="EM494" s="137"/>
    </row>
    <row r="495" spans="59:143" x14ac:dyDescent="0.25"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  <c r="CJ495" s="137"/>
      <c r="CK495" s="137"/>
      <c r="CL495" s="137"/>
      <c r="CM495" s="137"/>
      <c r="CN495" s="137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37"/>
      <c r="DH495" s="137"/>
      <c r="DI495" s="137"/>
      <c r="DJ495" s="137"/>
      <c r="DK495" s="137"/>
      <c r="DL495" s="137"/>
      <c r="DM495" s="137"/>
      <c r="DN495" s="137"/>
      <c r="DO495" s="137"/>
      <c r="DP495" s="137"/>
      <c r="DQ495" s="137"/>
      <c r="DR495" s="137"/>
      <c r="DS495" s="137"/>
      <c r="DT495" s="137"/>
      <c r="DU495" s="137"/>
      <c r="DV495" s="137"/>
      <c r="DW495" s="137"/>
      <c r="DX495" s="137"/>
      <c r="DY495" s="137"/>
      <c r="DZ495" s="137"/>
      <c r="EA495" s="137"/>
      <c r="EB495" s="137"/>
      <c r="EC495" s="137"/>
      <c r="ED495" s="137"/>
      <c r="EE495" s="137"/>
      <c r="EF495" s="137"/>
      <c r="EG495" s="137"/>
      <c r="EH495" s="137"/>
      <c r="EI495" s="137"/>
      <c r="EJ495" s="137"/>
      <c r="EK495" s="137"/>
      <c r="EL495" s="137"/>
      <c r="EM495" s="137"/>
    </row>
    <row r="496" spans="59:143" x14ac:dyDescent="0.25"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37"/>
      <c r="DH496" s="137"/>
      <c r="DI496" s="137"/>
      <c r="DJ496" s="137"/>
      <c r="DK496" s="137"/>
      <c r="DL496" s="137"/>
      <c r="DM496" s="137"/>
      <c r="DN496" s="137"/>
      <c r="DO496" s="137"/>
      <c r="DP496" s="137"/>
      <c r="DQ496" s="137"/>
      <c r="DR496" s="137"/>
      <c r="DS496" s="137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137"/>
      <c r="ED496" s="137"/>
      <c r="EE496" s="137"/>
      <c r="EF496" s="137"/>
      <c r="EG496" s="137"/>
      <c r="EH496" s="137"/>
      <c r="EI496" s="137"/>
      <c r="EJ496" s="137"/>
      <c r="EK496" s="137"/>
      <c r="EL496" s="137"/>
      <c r="EM496" s="137"/>
    </row>
    <row r="497" spans="59:143" x14ac:dyDescent="0.25"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37"/>
      <c r="DH497" s="137"/>
      <c r="DI497" s="137"/>
      <c r="DJ497" s="137"/>
      <c r="DK497" s="137"/>
      <c r="DL497" s="137"/>
      <c r="DM497" s="137"/>
      <c r="DN497" s="137"/>
      <c r="DO497" s="137"/>
      <c r="DP497" s="137"/>
      <c r="DQ497" s="137"/>
      <c r="DR497" s="137"/>
      <c r="DS497" s="137"/>
      <c r="DT497" s="137"/>
      <c r="DU497" s="137"/>
      <c r="DV497" s="137"/>
      <c r="DW497" s="137"/>
      <c r="DX497" s="137"/>
      <c r="DY497" s="137"/>
      <c r="DZ497" s="137"/>
      <c r="EA497" s="137"/>
      <c r="EB497" s="137"/>
      <c r="EC497" s="137"/>
      <c r="ED497" s="137"/>
      <c r="EE497" s="137"/>
      <c r="EF497" s="137"/>
      <c r="EG497" s="137"/>
      <c r="EH497" s="137"/>
      <c r="EI497" s="137"/>
      <c r="EJ497" s="137"/>
      <c r="EK497" s="137"/>
      <c r="EL497" s="137"/>
      <c r="EM497" s="137"/>
    </row>
    <row r="498" spans="59:143" x14ac:dyDescent="0.25"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  <c r="EH498" s="137"/>
      <c r="EI498" s="137"/>
      <c r="EJ498" s="137"/>
      <c r="EK498" s="137"/>
      <c r="EL498" s="137"/>
      <c r="EM498" s="137"/>
    </row>
    <row r="499" spans="59:143" x14ac:dyDescent="0.25"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37"/>
      <c r="DH499" s="137"/>
      <c r="DI499" s="137"/>
      <c r="DJ499" s="137"/>
      <c r="DK499" s="137"/>
      <c r="DL499" s="137"/>
      <c r="DM499" s="137"/>
      <c r="DN499" s="137"/>
      <c r="DO499" s="137"/>
      <c r="DP499" s="137"/>
      <c r="DQ499" s="137"/>
      <c r="DR499" s="137"/>
      <c r="DS499" s="137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137"/>
      <c r="ED499" s="137"/>
      <c r="EE499" s="137"/>
      <c r="EF499" s="137"/>
      <c r="EG499" s="137"/>
      <c r="EH499" s="137"/>
      <c r="EI499" s="137"/>
      <c r="EJ499" s="137"/>
      <c r="EK499" s="137"/>
      <c r="EL499" s="137"/>
      <c r="EM499" s="137"/>
    </row>
    <row r="500" spans="59:143" x14ac:dyDescent="0.25"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  <c r="EH500" s="137"/>
      <c r="EI500" s="137"/>
      <c r="EJ500" s="137"/>
      <c r="EK500" s="137"/>
      <c r="EL500" s="137"/>
      <c r="EM500" s="137"/>
    </row>
    <row r="516" spans="47:143" x14ac:dyDescent="0.25"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</row>
    <row r="517" spans="47:143" x14ac:dyDescent="0.25"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</row>
    <row r="518" spans="47:143" ht="18.75" x14ac:dyDescent="0.3">
      <c r="AU518" s="106"/>
      <c r="AV518" s="106"/>
      <c r="AW518" s="106"/>
      <c r="AX518" s="106"/>
      <c r="AY518" s="106"/>
      <c r="AZ518" s="106"/>
      <c r="BA518" s="103" t="s">
        <v>229</v>
      </c>
      <c r="BB518" s="102"/>
      <c r="BC518" s="102"/>
      <c r="BD518" s="102"/>
      <c r="BE518" s="102"/>
      <c r="BF518" s="102"/>
      <c r="BG518" s="102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</row>
    <row r="519" spans="47:143" ht="15.75" thickBot="1" x14ac:dyDescent="0.3"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91" t="s">
        <v>249</v>
      </c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</row>
    <row r="520" spans="47:143" ht="30.75" customHeight="1" thickBot="1" x14ac:dyDescent="0.3">
      <c r="AU520" s="106"/>
      <c r="AV520" s="106"/>
      <c r="AW520" s="106"/>
      <c r="AX520" s="106"/>
      <c r="AY520" s="106"/>
      <c r="AZ520" s="106"/>
      <c r="BA520" s="106"/>
      <c r="BB520" s="129" t="s">
        <v>12</v>
      </c>
      <c r="BC520" s="250" t="e">
        <f>VLOOKUP(B259,K94:L113,2,FALSE)</f>
        <v>#N/A</v>
      </c>
      <c r="BD520" s="106"/>
      <c r="BE520" s="362" t="s">
        <v>250</v>
      </c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</row>
    <row r="521" spans="47:143" ht="16.5" thickBot="1" x14ac:dyDescent="0.3"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363" t="s">
        <v>454</v>
      </c>
      <c r="BF521" s="85" t="s">
        <v>455</v>
      </c>
      <c r="BG521" s="373" t="s">
        <v>456</v>
      </c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</row>
    <row r="522" spans="47:143" ht="16.5" thickBot="1" x14ac:dyDescent="0.3">
      <c r="AU522" s="106"/>
      <c r="AV522" s="106"/>
      <c r="AW522" s="106"/>
      <c r="AX522" s="106"/>
      <c r="AY522" s="106"/>
      <c r="AZ522" s="106"/>
      <c r="BA522" s="120"/>
      <c r="BB522" s="130" t="s">
        <v>13</v>
      </c>
      <c r="BC522" s="248"/>
      <c r="BD522" s="368">
        <v>1</v>
      </c>
      <c r="BE522" s="364"/>
      <c r="BF522" s="380"/>
      <c r="BG522" s="381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</row>
    <row r="523" spans="47:143" ht="15.75" thickBot="1" x14ac:dyDescent="0.3">
      <c r="AU523" s="106"/>
      <c r="AV523" s="106"/>
      <c r="AW523" s="106"/>
      <c r="AX523" s="106"/>
      <c r="AY523" s="106"/>
      <c r="AZ523" s="106"/>
      <c r="BA523" s="121"/>
      <c r="BB523" s="106"/>
      <c r="BC523" s="106"/>
      <c r="BD523" s="368">
        <v>2</v>
      </c>
      <c r="BE523" s="365"/>
      <c r="BF523" s="380"/>
      <c r="BG523" s="381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</row>
    <row r="524" spans="47:143" ht="16.5" thickBot="1" x14ac:dyDescent="0.3">
      <c r="AU524" s="106"/>
      <c r="AV524" s="106"/>
      <c r="AW524" s="106"/>
      <c r="AX524" s="106"/>
      <c r="AY524" s="106"/>
      <c r="AZ524" s="106"/>
      <c r="BA524" s="122" t="s">
        <v>184</v>
      </c>
      <c r="BB524" s="130" t="s">
        <v>153</v>
      </c>
      <c r="BC524" s="276">
        <f>C4</f>
        <v>0</v>
      </c>
      <c r="BD524" s="368">
        <v>3</v>
      </c>
      <c r="BE524" s="365"/>
      <c r="BF524" s="380"/>
      <c r="BG524" s="381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</row>
    <row r="525" spans="47:143" ht="15.75" thickBot="1" x14ac:dyDescent="0.3">
      <c r="AU525" s="106"/>
      <c r="AV525" s="106"/>
      <c r="AW525" s="106"/>
      <c r="AX525" s="106"/>
      <c r="AY525" s="106"/>
      <c r="AZ525" s="106"/>
      <c r="BA525" s="122" t="s">
        <v>185</v>
      </c>
      <c r="BB525" s="106"/>
      <c r="BC525" s="106"/>
      <c r="BD525" s="368">
        <v>4</v>
      </c>
      <c r="BE525" s="365"/>
      <c r="BF525" s="380"/>
      <c r="BG525" s="381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</row>
    <row r="526" spans="47:143" ht="16.5" thickBot="1" x14ac:dyDescent="0.3">
      <c r="AU526" s="106"/>
      <c r="AV526" s="106"/>
      <c r="AW526" s="106"/>
      <c r="AX526" s="106"/>
      <c r="AY526" s="106"/>
      <c r="AZ526" s="106"/>
      <c r="BA526" s="122" t="s">
        <v>186</v>
      </c>
      <c r="BB526" s="131" t="s">
        <v>219</v>
      </c>
      <c r="BC526" s="249"/>
      <c r="BD526" s="368">
        <v>5</v>
      </c>
      <c r="BE526" s="365"/>
      <c r="BF526" s="380"/>
      <c r="BG526" s="381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</row>
    <row r="527" spans="47:143" ht="16.5" thickBot="1" x14ac:dyDescent="0.3">
      <c r="AU527" s="106"/>
      <c r="AV527" s="106"/>
      <c r="AW527" s="106"/>
      <c r="AX527" s="106"/>
      <c r="AY527" s="106"/>
      <c r="AZ527" s="106"/>
      <c r="BA527" s="122" t="s">
        <v>187</v>
      </c>
      <c r="BB527" s="132" t="s">
        <v>154</v>
      </c>
      <c r="BC527" s="249"/>
      <c r="BD527" s="368">
        <v>6</v>
      </c>
      <c r="BE527" s="366"/>
      <c r="BF527" s="380"/>
      <c r="BG527" s="381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</row>
    <row r="528" spans="47:143" ht="16.5" thickBot="1" x14ac:dyDescent="0.3">
      <c r="AU528" s="106"/>
      <c r="AV528" s="106"/>
      <c r="AW528" s="106"/>
      <c r="AX528" s="106"/>
      <c r="AY528" s="106"/>
      <c r="AZ528" s="106"/>
      <c r="BA528" s="122" t="s">
        <v>188</v>
      </c>
      <c r="BB528" s="132"/>
      <c r="BC528" s="249"/>
      <c r="BD528" s="368">
        <v>7</v>
      </c>
      <c r="BE528" s="367"/>
      <c r="BF528" s="380"/>
      <c r="BG528" s="381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</row>
    <row r="529" spans="47:143" ht="16.5" thickBot="1" x14ac:dyDescent="0.3">
      <c r="AU529" s="106"/>
      <c r="AV529" s="106"/>
      <c r="AW529" s="106"/>
      <c r="AX529" s="106"/>
      <c r="AY529" s="106"/>
      <c r="AZ529" s="106"/>
      <c r="BA529" s="122" t="s">
        <v>189</v>
      </c>
      <c r="BB529" s="132"/>
      <c r="BC529" s="249"/>
      <c r="BD529" s="368">
        <v>8</v>
      </c>
      <c r="BE529" s="365"/>
      <c r="BF529" s="380"/>
      <c r="BG529" s="381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</row>
    <row r="530" spans="47:143" ht="16.5" thickBot="1" x14ac:dyDescent="0.3">
      <c r="AU530" s="106"/>
      <c r="AV530" s="106"/>
      <c r="AW530" s="106"/>
      <c r="AX530" s="106"/>
      <c r="AY530" s="106"/>
      <c r="AZ530" s="106"/>
      <c r="BA530" s="122" t="s">
        <v>190</v>
      </c>
      <c r="BB530" s="132"/>
      <c r="BC530" s="249"/>
      <c r="BD530" s="368">
        <v>9</v>
      </c>
      <c r="BE530" s="366"/>
      <c r="BF530" s="380"/>
      <c r="BG530" s="381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 t="s">
        <v>404</v>
      </c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</row>
    <row r="531" spans="47:143" ht="16.5" thickBot="1" x14ac:dyDescent="0.3">
      <c r="AU531" s="106"/>
      <c r="AV531" s="106"/>
      <c r="AW531" s="106"/>
      <c r="AX531" s="106"/>
      <c r="AY531" s="106"/>
      <c r="AZ531" s="106"/>
      <c r="BA531" s="122" t="s">
        <v>191</v>
      </c>
      <c r="BB531" s="132"/>
      <c r="BC531" s="249"/>
      <c r="BD531" s="368">
        <v>10</v>
      </c>
      <c r="BE531" s="365"/>
      <c r="BF531" s="380"/>
      <c r="BG531" s="381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 t="s">
        <v>404</v>
      </c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</row>
    <row r="532" spans="47:143" ht="16.5" thickBot="1" x14ac:dyDescent="0.3">
      <c r="AU532" s="106"/>
      <c r="AV532" s="106"/>
      <c r="AW532" s="106"/>
      <c r="AX532" s="106"/>
      <c r="AY532" s="106"/>
      <c r="AZ532" s="106"/>
      <c r="BA532" s="123"/>
      <c r="BB532" s="133"/>
      <c r="BC532" s="249"/>
      <c r="BD532" s="368">
        <v>11</v>
      </c>
      <c r="BE532" s="364"/>
      <c r="BF532" s="380"/>
      <c r="BG532" s="381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</row>
    <row r="533" spans="47:143" x14ac:dyDescent="0.25"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368">
        <v>12</v>
      </c>
      <c r="BE533" s="365"/>
      <c r="BF533" s="380"/>
      <c r="BG533" s="381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</row>
    <row r="534" spans="47:143" x14ac:dyDescent="0.25"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368">
        <v>13</v>
      </c>
      <c r="BE534" s="366"/>
      <c r="BF534" s="380"/>
      <c r="BG534" s="381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</row>
    <row r="535" spans="47:143" x14ac:dyDescent="0.25"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368">
        <v>14</v>
      </c>
      <c r="BE535" s="367"/>
      <c r="BF535" s="380"/>
      <c r="BG535" s="381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</row>
    <row r="536" spans="47:143" x14ac:dyDescent="0.25"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368">
        <v>15</v>
      </c>
      <c r="BE536" s="365"/>
      <c r="BF536" s="380"/>
      <c r="BG536" s="381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</row>
    <row r="537" spans="47:143" x14ac:dyDescent="0.25"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368"/>
      <c r="BE537" s="368"/>
      <c r="BF537" s="368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</row>
    <row r="538" spans="47:143" x14ac:dyDescent="0.25"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</row>
    <row r="539" spans="47:143" ht="16.5" thickBot="1" x14ac:dyDescent="0.3">
      <c r="AU539" s="106"/>
      <c r="AV539" s="106"/>
      <c r="AW539" s="106"/>
      <c r="AX539" s="106"/>
      <c r="AY539" s="106"/>
      <c r="AZ539" s="106"/>
      <c r="BA539" s="155" t="s">
        <v>192</v>
      </c>
      <c r="BB539" s="165" t="s">
        <v>218</v>
      </c>
      <c r="BC539" s="156"/>
      <c r="BD539" s="157"/>
      <c r="BE539" s="158"/>
      <c r="BF539" s="159"/>
      <c r="BG539" s="165" t="s">
        <v>262</v>
      </c>
      <c r="BH539" s="160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</row>
    <row r="540" spans="47:143" x14ac:dyDescent="0.25">
      <c r="AU540" s="106"/>
      <c r="AV540" s="106"/>
      <c r="AW540" s="106"/>
      <c r="AX540" s="106"/>
      <c r="AY540" s="106"/>
      <c r="AZ540" s="106"/>
      <c r="BA540" s="161" t="s">
        <v>193</v>
      </c>
      <c r="BB540" s="125"/>
      <c r="BC540" s="166"/>
      <c r="BD540" s="71" t="s">
        <v>201</v>
      </c>
      <c r="BE540" s="71" t="s">
        <v>202</v>
      </c>
      <c r="BF540" s="85"/>
      <c r="BG540" s="200" t="s">
        <v>260</v>
      </c>
      <c r="BH540" s="71" t="s">
        <v>261</v>
      </c>
      <c r="BI540" s="209"/>
      <c r="BJ540" s="209">
        <f>IF(BW320="",0,1)</f>
        <v>0</v>
      </c>
      <c r="BK540" s="209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</row>
    <row r="541" spans="47:143" ht="29.85" customHeight="1" x14ac:dyDescent="0.25">
      <c r="AU541" s="106"/>
      <c r="AV541" s="106"/>
      <c r="AW541" s="106"/>
      <c r="AX541" s="106"/>
      <c r="AY541" s="106"/>
      <c r="AZ541" s="106"/>
      <c r="BA541" s="161" t="s">
        <v>185</v>
      </c>
      <c r="BB541" s="164" t="s">
        <v>240</v>
      </c>
      <c r="BC541" s="281" t="e">
        <f>VLOOKUP(BB541,$CB$321:$CC$485,2,FALSE)</f>
        <v>#N/A</v>
      </c>
      <c r="BD541" s="213"/>
      <c r="BE541" s="212"/>
      <c r="BF541" s="85"/>
      <c r="BG541" s="188"/>
      <c r="BH541" s="212"/>
      <c r="BI541" s="209">
        <f t="shared" ref="BI541:BI550" si="12">BV320</f>
        <v>0</v>
      </c>
      <c r="BJ541" s="209">
        <f>BJ540</f>
        <v>0</v>
      </c>
      <c r="BK541" s="209">
        <f>IF(AND(BW320="oui")*(BV320&lt;&gt;""),1,0)</f>
        <v>0</v>
      </c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</row>
    <row r="542" spans="47:143" ht="33" customHeight="1" x14ac:dyDescent="0.25">
      <c r="AU542" s="106"/>
      <c r="AV542" s="106"/>
      <c r="AW542" s="106"/>
      <c r="AX542" s="106"/>
      <c r="AY542" s="106"/>
      <c r="AZ542" s="106"/>
      <c r="BA542" s="161" t="s">
        <v>194</v>
      </c>
      <c r="BB542" s="164" t="s">
        <v>241</v>
      </c>
      <c r="BC542" s="281" t="e">
        <f>VLOOKUP(BB542,$CB$321:$CC$485,2,FALSE)</f>
        <v>#N/A</v>
      </c>
      <c r="BD542" s="213"/>
      <c r="BE542" s="212"/>
      <c r="BF542" s="85"/>
      <c r="BG542" s="188"/>
      <c r="BH542" s="212"/>
      <c r="BI542" s="209">
        <f t="shared" si="12"/>
        <v>0</v>
      </c>
      <c r="BJ542" s="209">
        <f>IF(AND($BJ$540=1)*(BV321&lt;&gt;""),2,0)</f>
        <v>0</v>
      </c>
      <c r="BK542" s="209">
        <f>IF(AND(BW321="oui")*(BV321&lt;&gt;""),$BK$541+1,0)</f>
        <v>0</v>
      </c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</row>
    <row r="543" spans="47:143" ht="28.35" customHeight="1" x14ac:dyDescent="0.25">
      <c r="AU543" s="106"/>
      <c r="AV543" s="106"/>
      <c r="AW543" s="106"/>
      <c r="AX543" s="106"/>
      <c r="AY543" s="106"/>
      <c r="AZ543" s="106"/>
      <c r="BA543" s="162" t="s">
        <v>185</v>
      </c>
      <c r="BB543" s="164" t="s">
        <v>242</v>
      </c>
      <c r="BC543" s="281" t="e">
        <f>VLOOKUP(BB543,$CB$321:$CC$485,2,FALSE)</f>
        <v>#N/A</v>
      </c>
      <c r="BD543" s="213"/>
      <c r="BE543" s="212"/>
      <c r="BF543" s="163"/>
      <c r="BG543" s="188"/>
      <c r="BH543" s="212"/>
      <c r="BI543" s="209">
        <f t="shared" si="12"/>
        <v>0</v>
      </c>
      <c r="BJ543" s="209">
        <f>IF(AND($BJ$540=1)*(BV322&lt;&gt;""),3,0)</f>
        <v>0</v>
      </c>
      <c r="BK543" s="209">
        <f>IF(AND(BW322="oui")*(BV322&lt;&gt;""),$BK$541+2,0)</f>
        <v>0</v>
      </c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</row>
    <row r="544" spans="47:143" x14ac:dyDescent="0.25"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247">
        <f>MAX(BH541:BH543)</f>
        <v>0</v>
      </c>
      <c r="BI544" s="209">
        <f t="shared" si="12"/>
        <v>0</v>
      </c>
      <c r="BJ544" s="209">
        <f>IF(AND($BJ$540=1)*(BV323&lt;&gt;""),4,0)</f>
        <v>0</v>
      </c>
      <c r="BK544" s="209">
        <f>IF(AND(BW323="oui")*(BV323&lt;&gt;""),$BK$541+3,0)</f>
        <v>0</v>
      </c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</row>
    <row r="545" spans="47:143" x14ac:dyDescent="0.25"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209">
        <f t="shared" si="12"/>
        <v>0</v>
      </c>
      <c r="BJ545" s="209">
        <f>IF(AND($BJ$540=1)*(BV324&lt;&gt;""),5,0)</f>
        <v>0</v>
      </c>
      <c r="BK545" s="209">
        <f>IF(AND(BW324="oui")*(BV324&lt;&gt;""),$BK$541+4,0)</f>
        <v>0</v>
      </c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</row>
    <row r="546" spans="47:143" x14ac:dyDescent="0.25"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209">
        <f t="shared" si="12"/>
        <v>0</v>
      </c>
      <c r="BJ546" s="209">
        <f>IF(AND($BJ$540=1)*(BV325&lt;&gt;""),6,0)</f>
        <v>0</v>
      </c>
      <c r="BK546" s="209">
        <f>IF(AND(BW325="oui")*(BV325&lt;&gt;""),$BK$541+5,0)</f>
        <v>0</v>
      </c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</row>
    <row r="547" spans="47:143" x14ac:dyDescent="0.25"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209">
        <f t="shared" si="12"/>
        <v>0</v>
      </c>
      <c r="BJ547" s="209">
        <f>IF(AND($BJ$540=1)*(BV326&lt;&gt;""),7,0)</f>
        <v>0</v>
      </c>
      <c r="BK547" s="209">
        <f>IF(AND(BW326="oui")*(BV326&lt;&gt;""),$BK$541+6,0)</f>
        <v>0</v>
      </c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</row>
    <row r="548" spans="47:143" x14ac:dyDescent="0.25"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209">
        <f t="shared" si="12"/>
        <v>0</v>
      </c>
      <c r="BJ548" s="209">
        <f>IF(AND($BJ$540=1)*(BV327&lt;&gt;""),8,0)</f>
        <v>0</v>
      </c>
      <c r="BK548" s="209">
        <f>IF(AND(BW327="oui")*(BV327&lt;&gt;""),$BK$541+7,0)</f>
        <v>0</v>
      </c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</row>
    <row r="549" spans="47:143" x14ac:dyDescent="0.25"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209">
        <f t="shared" si="12"/>
        <v>0</v>
      </c>
      <c r="BJ549" s="209">
        <f>IF(AND($BJ$540=1)*(BV328&lt;&gt;""),9,0)</f>
        <v>0</v>
      </c>
      <c r="BK549" s="209">
        <f>IF(AND(BW328="oui")*(BV328&lt;&gt;""),$BK$541+8,0)</f>
        <v>0</v>
      </c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</row>
    <row r="550" spans="47:143" x14ac:dyDescent="0.25"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209">
        <f t="shared" si="12"/>
        <v>0</v>
      </c>
      <c r="BJ550" s="209">
        <f>IF(AND($BJ$540=1)*(BV329&lt;&gt;""),10,0)</f>
        <v>0</v>
      </c>
      <c r="BK550" s="209">
        <f>IF(AND(BW329="oui")*(BV329&lt;&gt;""),$BK$541+9,0)</f>
        <v>0</v>
      </c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</row>
    <row r="551" spans="47:143" x14ac:dyDescent="0.25"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</row>
    <row r="552" spans="47:143" x14ac:dyDescent="0.25"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</row>
    <row r="553" spans="47:143" x14ac:dyDescent="0.25"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</row>
    <row r="554" spans="47:143" x14ac:dyDescent="0.25"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</row>
    <row r="555" spans="47:143" x14ac:dyDescent="0.25"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</row>
    <row r="556" spans="47:143" x14ac:dyDescent="0.25"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</row>
    <row r="557" spans="47:143" x14ac:dyDescent="0.25"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</row>
    <row r="558" spans="47:143" x14ac:dyDescent="0.25"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</row>
    <row r="559" spans="47:143" x14ac:dyDescent="0.25"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</row>
    <row r="560" spans="47:143" x14ac:dyDescent="0.25"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</row>
    <row r="561" spans="47:143" x14ac:dyDescent="0.25"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</row>
    <row r="562" spans="47:143" x14ac:dyDescent="0.25"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</row>
    <row r="563" spans="47:143" x14ac:dyDescent="0.25"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</row>
    <row r="564" spans="47:143" x14ac:dyDescent="0.25"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</row>
    <row r="565" spans="47:143" x14ac:dyDescent="0.25"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</row>
  </sheetData>
  <sheetProtection algorithmName="SHA-512" hashValue="i+IS4Bu/lGBaSr1jF9hGRtcJGAJHut47tAB+xByOKvfHaFpzqgCho/DWriu5GPSuQE7zcpOsHl58igqgTkSf4A==" saltValue="TcLWoQPk7CrU3vyObe7Pjw==" spinCount="100000" sheet="1" objects="1" scenarios="1"/>
  <mergeCells count="29">
    <mergeCell ref="BX320:BX485"/>
    <mergeCell ref="I94:I113"/>
    <mergeCell ref="BR318:BU318"/>
    <mergeCell ref="C4:D4"/>
    <mergeCell ref="C92:G92"/>
    <mergeCell ref="C253:D253"/>
    <mergeCell ref="C266:D266"/>
    <mergeCell ref="F266:G266"/>
    <mergeCell ref="C267:D267"/>
    <mergeCell ref="F267:G267"/>
    <mergeCell ref="C268:D268"/>
    <mergeCell ref="F268:G268"/>
    <mergeCell ref="C269:D269"/>
    <mergeCell ref="F269:G269"/>
    <mergeCell ref="BF522:BG522"/>
    <mergeCell ref="BF523:BG523"/>
    <mergeCell ref="BF524:BG524"/>
    <mergeCell ref="BF525:BG525"/>
    <mergeCell ref="BF526:BG526"/>
    <mergeCell ref="BF527:BG527"/>
    <mergeCell ref="BF534:BG534"/>
    <mergeCell ref="BF535:BG535"/>
    <mergeCell ref="BF536:BG536"/>
    <mergeCell ref="BF528:BG528"/>
    <mergeCell ref="BF529:BG529"/>
    <mergeCell ref="BF530:BG530"/>
    <mergeCell ref="BF531:BG531"/>
    <mergeCell ref="BF532:BG532"/>
    <mergeCell ref="BF533:BG533"/>
  </mergeCells>
  <conditionalFormatting sqref="BG541:BG543">
    <cfRule type="expression" dxfId="1" priority="1" stopIfTrue="1">
      <formula>$BG$110=$BY$315</formula>
    </cfRule>
    <cfRule type="expression" dxfId="0" priority="2" stopIfTrue="1">
      <formula>$BG$110=$BY$314</formula>
    </cfRule>
  </conditionalFormatting>
  <dataValidations count="5">
    <dataValidation type="list" allowBlank="1" showInputMessage="1" showErrorMessage="1" sqref="BW320:BW485">
      <formula1>$BZ$313:$BZ$315</formula1>
    </dataValidation>
    <dataValidation type="list" allowBlank="1" showInputMessage="1" showErrorMessage="1" sqref="H94:H113">
      <formula1>$A$93</formula1>
    </dataValidation>
    <dataValidation type="list" allowBlank="1" showInputMessage="1" showErrorMessage="1" sqref="BG541:BG543">
      <formula1>$BY$313:$BY$315</formula1>
    </dataValidation>
    <dataValidation type="list" allowBlank="1" showInputMessage="1" showErrorMessage="1" sqref="F94:F113">
      <formula1>$I$89:$I$91</formula1>
    </dataValidation>
    <dataValidation type="list" allowBlank="1" showInputMessage="1" showErrorMessage="1" sqref="C94:D113">
      <formula1>$I$89:$I$92</formula1>
    </dataValidation>
  </dataValidations>
  <hyperlinks>
    <hyperlink ref="B20" location="AAC6!A105" display="cliquer ici"/>
    <hyperlink ref="B28" location="AAC6!BG539" display="cliquer ici"/>
    <hyperlink ref="B32" location="AAC6!B268" display="cliquer ici"/>
    <hyperlink ref="B24" location="AAC6!BR324" display="cliquer ici"/>
    <hyperlink ref="BX320:BX485" location="AAC6!BM305" display="AAC6!BM305"/>
    <hyperlink ref="I94:I113" location="AAC6!B85" display="AAC6!B85"/>
  </hyperlinks>
  <pageMargins left="0.25" right="0.25" top="0.75" bottom="0.75" header="0.3" footer="0.3"/>
  <pageSetup paperSize="9" scale="80" orientation="landscape" horizontalDpi="300" verticalDpi="30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M51"/>
  <sheetViews>
    <sheetView topLeftCell="BD3" workbookViewId="0">
      <selection activeCell="BQ8" sqref="BQ8"/>
    </sheetView>
  </sheetViews>
  <sheetFormatPr baseColWidth="10" defaultRowHeight="15" x14ac:dyDescent="0.25"/>
  <sheetData>
    <row r="4" spans="1:143" s="64" customFormat="1" ht="18.75" x14ac:dyDescent="0.3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BL4" s="103" t="s">
        <v>228</v>
      </c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</row>
    <row r="5" spans="1:143" s="64" customFormat="1" x14ac:dyDescent="0.25">
      <c r="A5" s="114"/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4"/>
      <c r="BP5" s="154" t="s">
        <v>217</v>
      </c>
    </row>
    <row r="6" spans="1:143" s="64" customFormat="1" ht="18.75" x14ac:dyDescent="0.25">
      <c r="A6" s="114"/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  <c r="AL6" s="114"/>
      <c r="AM6" s="114"/>
      <c r="AN6" s="114"/>
      <c r="AO6" s="114"/>
      <c r="AP6" s="114"/>
      <c r="AQ6" s="114"/>
      <c r="AR6" s="114"/>
      <c r="AS6" s="114"/>
      <c r="AT6" s="114"/>
      <c r="AU6" s="114"/>
      <c r="AV6" s="114"/>
      <c r="AW6" s="114"/>
      <c r="BG6" s="137"/>
      <c r="BH6" s="137"/>
      <c r="BI6" s="137"/>
      <c r="BJ6" s="137"/>
      <c r="BK6" s="137"/>
      <c r="BL6" s="137"/>
      <c r="BM6" s="137"/>
      <c r="BN6" s="96"/>
      <c r="BO6" s="96"/>
      <c r="BP6" s="96"/>
      <c r="BQ6" s="96"/>
      <c r="BR6" s="96"/>
      <c r="BS6" s="96"/>
      <c r="BT6" s="96"/>
      <c r="BU6" s="97"/>
      <c r="BV6" s="96"/>
      <c r="BW6" s="96"/>
      <c r="BX6" s="91" t="s">
        <v>90</v>
      </c>
      <c r="BY6" s="91" t="s">
        <v>348</v>
      </c>
      <c r="BZ6" s="91" t="s">
        <v>240</v>
      </c>
      <c r="CA6" s="137"/>
      <c r="CB6" s="137"/>
      <c r="CC6" s="137"/>
      <c r="CD6" s="137"/>
      <c r="CE6" s="137"/>
      <c r="CF6" s="137"/>
      <c r="CG6" s="137"/>
      <c r="CH6" s="137"/>
      <c r="CI6" s="137"/>
      <c r="CJ6" s="137"/>
      <c r="CK6" s="137"/>
      <c r="CL6" s="137"/>
      <c r="CM6" s="137"/>
      <c r="CN6" s="137"/>
      <c r="CO6" s="137"/>
      <c r="CP6" s="137"/>
      <c r="CQ6" s="137"/>
      <c r="CR6" s="137"/>
      <c r="CS6" s="137"/>
      <c r="CT6" s="137"/>
      <c r="CU6" s="137"/>
      <c r="CV6" s="137"/>
      <c r="CW6" s="137"/>
      <c r="CX6" s="137"/>
      <c r="CY6" s="137"/>
      <c r="CZ6" s="137"/>
      <c r="DA6" s="137"/>
      <c r="DB6" s="137"/>
      <c r="DC6" s="137"/>
      <c r="DD6" s="137"/>
      <c r="DE6" s="137"/>
      <c r="DF6" s="137"/>
      <c r="DG6" s="137"/>
      <c r="DH6" s="137"/>
      <c r="DI6" s="137"/>
      <c r="DJ6" s="137"/>
      <c r="DK6" s="137"/>
      <c r="DL6" s="137"/>
      <c r="DM6" s="137"/>
      <c r="DN6" s="137"/>
      <c r="DO6" s="137"/>
      <c r="DP6" s="137"/>
      <c r="DQ6" s="137"/>
      <c r="DR6" s="137"/>
      <c r="DS6" s="137"/>
      <c r="DT6" s="137"/>
      <c r="DU6" s="137"/>
      <c r="DV6" s="137"/>
      <c r="DW6" s="137"/>
      <c r="DX6" s="137"/>
      <c r="DY6" s="137"/>
      <c r="DZ6" s="137"/>
      <c r="EA6" s="137"/>
      <c r="EB6" s="137"/>
      <c r="EC6" s="137"/>
      <c r="ED6" s="137"/>
      <c r="EE6" s="137"/>
      <c r="EF6" s="137"/>
      <c r="EG6" s="137"/>
      <c r="EH6" s="137"/>
      <c r="EI6" s="137"/>
      <c r="EJ6" s="137"/>
      <c r="EK6" s="137"/>
      <c r="EL6" s="137"/>
      <c r="EM6" s="137"/>
    </row>
    <row r="7" spans="1:143" s="64" customFormat="1" ht="18.75" x14ac:dyDescent="0.25">
      <c r="BG7" s="137"/>
      <c r="BH7" s="137"/>
      <c r="BI7" s="137"/>
      <c r="BJ7" s="137"/>
      <c r="BK7" s="137"/>
      <c r="BL7" s="184"/>
      <c r="BM7" s="185"/>
      <c r="BN7" s="93" t="s">
        <v>220</v>
      </c>
      <c r="BO7" s="192"/>
      <c r="BP7" s="94"/>
      <c r="BQ7" s="168" t="e">
        <f>#REF!</f>
        <v>#REF!</v>
      </c>
      <c r="BR7" s="168"/>
      <c r="BS7" s="168"/>
      <c r="BT7" s="168"/>
      <c r="BU7" s="94"/>
      <c r="BV7" s="94"/>
      <c r="BW7" s="95"/>
      <c r="BX7" s="91" t="s">
        <v>91</v>
      </c>
      <c r="BY7" s="91" t="s">
        <v>349</v>
      </c>
      <c r="BZ7" s="91" t="s">
        <v>241</v>
      </c>
      <c r="CA7" s="137"/>
      <c r="CB7" s="137"/>
      <c r="CC7" s="137"/>
      <c r="CD7" s="137"/>
      <c r="CE7" s="137"/>
      <c r="CF7" s="137"/>
      <c r="CG7" s="137"/>
      <c r="CH7" s="137"/>
      <c r="CI7" s="137"/>
      <c r="CJ7" s="137"/>
      <c r="CK7" s="137"/>
      <c r="CL7" s="137"/>
      <c r="CM7" s="137"/>
      <c r="CN7" s="137"/>
      <c r="CO7" s="137"/>
      <c r="CP7" s="137"/>
      <c r="CQ7" s="137"/>
      <c r="CR7" s="137"/>
      <c r="CS7" s="137"/>
      <c r="CT7" s="137"/>
      <c r="CU7" s="137"/>
      <c r="CV7" s="137"/>
      <c r="CW7" s="137"/>
      <c r="CX7" s="137"/>
      <c r="CY7" s="137"/>
      <c r="CZ7" s="137"/>
      <c r="DA7" s="137"/>
      <c r="DB7" s="137"/>
      <c r="DC7" s="137"/>
      <c r="DD7" s="137"/>
      <c r="DE7" s="137"/>
      <c r="DF7" s="137"/>
      <c r="DG7" s="137"/>
      <c r="DH7" s="137"/>
      <c r="DI7" s="137"/>
      <c r="DJ7" s="137"/>
      <c r="DK7" s="137"/>
      <c r="DL7" s="137"/>
      <c r="DM7" s="137"/>
      <c r="DN7" s="137"/>
      <c r="DO7" s="137"/>
      <c r="DP7" s="137"/>
      <c r="DQ7" s="137"/>
      <c r="DR7" s="137"/>
      <c r="DS7" s="137"/>
      <c r="DT7" s="137"/>
      <c r="DU7" s="137"/>
      <c r="DV7" s="137"/>
      <c r="DW7" s="137"/>
      <c r="DX7" s="137"/>
      <c r="DY7" s="137"/>
      <c r="DZ7" s="137"/>
      <c r="EA7" s="137"/>
      <c r="EB7" s="137"/>
      <c r="EC7" s="137"/>
      <c r="ED7" s="137"/>
      <c r="EE7" s="137"/>
      <c r="EF7" s="137"/>
      <c r="EG7" s="137"/>
      <c r="EH7" s="137"/>
      <c r="EI7" s="137"/>
      <c r="EJ7" s="137"/>
      <c r="EK7" s="137"/>
      <c r="EL7" s="137"/>
      <c r="EM7" s="137"/>
    </row>
    <row r="8" spans="1:143" s="64" customFormat="1" ht="18.75" x14ac:dyDescent="0.25">
      <c r="BG8" s="137"/>
      <c r="BH8" s="137"/>
      <c r="BI8" s="137"/>
      <c r="BJ8" s="137"/>
      <c r="BK8" s="137"/>
      <c r="BL8" s="184"/>
      <c r="BM8" s="185"/>
      <c r="BN8" s="72" t="s">
        <v>222</v>
      </c>
      <c r="BO8" s="73"/>
      <c r="BP8" s="73"/>
      <c r="BQ8" s="214">
        <f>BC217</f>
        <v>0</v>
      </c>
      <c r="BR8" s="73"/>
      <c r="BS8" s="73"/>
      <c r="BT8" s="73"/>
      <c r="BU8" s="73"/>
      <c r="BV8" s="73"/>
      <c r="BW8" s="74"/>
      <c r="BX8" s="69" t="s">
        <v>91</v>
      </c>
      <c r="BY8" s="91" t="s">
        <v>350</v>
      </c>
      <c r="BZ8" s="187" t="s">
        <v>242</v>
      </c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</row>
    <row r="9" spans="1:143" s="64" customFormat="1" ht="18.75" x14ac:dyDescent="0.25">
      <c r="BG9" s="137"/>
      <c r="BH9" s="137"/>
      <c r="BI9" s="137"/>
      <c r="BJ9" s="137"/>
      <c r="BK9" s="137"/>
      <c r="BL9" s="184"/>
      <c r="BM9" s="185"/>
      <c r="BN9" s="193" t="s">
        <v>221</v>
      </c>
      <c r="BO9" s="194"/>
      <c r="BP9" s="194"/>
      <c r="BQ9" s="194">
        <f>BC215</f>
        <v>0</v>
      </c>
      <c r="BR9" s="194"/>
      <c r="BS9" s="194"/>
      <c r="BT9" s="194"/>
      <c r="BU9" s="194"/>
      <c r="BV9" s="194"/>
      <c r="BW9" s="195"/>
      <c r="BX9" s="69"/>
      <c r="BY9" s="91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</row>
    <row r="10" spans="1:143" s="64" customFormat="1" ht="8.85" customHeight="1" thickBot="1" x14ac:dyDescent="0.3">
      <c r="BG10" s="137"/>
      <c r="BH10" s="137"/>
      <c r="BI10" s="137"/>
      <c r="BJ10" s="137"/>
      <c r="BK10" s="137"/>
      <c r="BL10" s="184"/>
      <c r="BM10" s="185"/>
      <c r="BN10" s="268"/>
      <c r="BO10" s="268"/>
      <c r="BP10" s="268"/>
      <c r="BQ10" s="268"/>
      <c r="BR10" s="269"/>
      <c r="BS10" s="269"/>
      <c r="BT10" s="269"/>
      <c r="BU10" s="269"/>
      <c r="BV10" s="268"/>
      <c r="BW10" s="270"/>
      <c r="BX10" s="69"/>
      <c r="BY10" s="91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</row>
    <row r="11" spans="1:143" s="64" customFormat="1" ht="40.5" customHeight="1" thickBot="1" x14ac:dyDescent="0.3">
      <c r="BG11" s="137"/>
      <c r="BH11" s="137"/>
      <c r="BI11" s="137"/>
      <c r="BJ11" s="137"/>
      <c r="BK11" s="137"/>
      <c r="BL11" s="186"/>
      <c r="BM11" s="185"/>
      <c r="BN11" s="262"/>
      <c r="BO11" s="262"/>
      <c r="BP11" s="262"/>
      <c r="BQ11" s="263"/>
      <c r="BR11" s="385" t="s">
        <v>285</v>
      </c>
      <c r="BS11" s="386"/>
      <c r="BT11" s="386"/>
      <c r="BU11" s="387"/>
      <c r="BV11" s="262"/>
      <c r="BW11" s="262"/>
      <c r="BX11" s="67"/>
      <c r="BY11" s="67"/>
      <c r="BZ11" s="67"/>
      <c r="CA11" s="67"/>
      <c r="CB11" s="67"/>
      <c r="CC11" s="67"/>
      <c r="CD11" s="67"/>
      <c r="CE11" s="67"/>
      <c r="CF11" s="67"/>
      <c r="CG11" s="67"/>
      <c r="CH11" s="67"/>
      <c r="CI11" s="67"/>
      <c r="CJ11" s="67"/>
      <c r="CK11" s="67"/>
      <c r="CL11" s="67"/>
      <c r="CM11" s="67"/>
      <c r="CN11" s="67"/>
      <c r="CO11" s="67"/>
      <c r="CP11" s="67"/>
      <c r="CQ11" s="67"/>
      <c r="CR11" s="67"/>
      <c r="CS11" s="67"/>
      <c r="CT11" s="67"/>
      <c r="CU11" s="67"/>
      <c r="CV11" s="67"/>
      <c r="CW11" s="67"/>
      <c r="CX11" s="67"/>
      <c r="CY11" s="67"/>
      <c r="CZ11" s="67"/>
      <c r="DA11" s="67"/>
      <c r="DB11" s="67"/>
      <c r="DC11" s="67"/>
      <c r="DD11" s="67"/>
      <c r="DE11" s="67"/>
      <c r="DF11" s="67"/>
      <c r="DG11" s="67"/>
      <c r="DH11" s="67"/>
      <c r="DI11" s="67"/>
      <c r="DJ11" s="67"/>
      <c r="DK11" s="67"/>
      <c r="DL11" s="67"/>
      <c r="DM11" s="67"/>
      <c r="DN11" s="67"/>
      <c r="DO11" s="67"/>
      <c r="DP11" s="67"/>
      <c r="DQ11" s="67"/>
      <c r="DR11" s="67"/>
      <c r="DS11" s="67"/>
      <c r="DT11" s="67"/>
      <c r="DU11" s="67"/>
      <c r="DV11" s="67"/>
      <c r="DW11" s="67"/>
      <c r="DX11" s="67"/>
      <c r="DY11" s="67"/>
      <c r="DZ11" s="67"/>
      <c r="EA11" s="67"/>
      <c r="EB11" s="67"/>
      <c r="EC11" s="67"/>
      <c r="ED11" s="67"/>
      <c r="EE11" s="67"/>
      <c r="EF11" s="67"/>
      <c r="EG11" s="67"/>
      <c r="EH11" s="67"/>
      <c r="EI11" s="67"/>
      <c r="EJ11" s="67"/>
      <c r="EK11" s="67"/>
      <c r="EL11" s="67"/>
      <c r="EM11" s="67"/>
    </row>
    <row r="12" spans="1:143" s="64" customFormat="1" ht="78" customHeight="1" thickBot="1" x14ac:dyDescent="0.3">
      <c r="BG12" s="137"/>
      <c r="BH12" s="137"/>
      <c r="BI12" s="137"/>
      <c r="BJ12" s="137"/>
      <c r="BK12" s="137"/>
      <c r="BL12" s="186"/>
      <c r="BM12" s="185"/>
      <c r="BN12" s="267" t="s">
        <v>252</v>
      </c>
      <c r="BO12" s="267" t="s">
        <v>253</v>
      </c>
      <c r="BP12" s="267" t="s">
        <v>3</v>
      </c>
      <c r="BQ12" s="267" t="s">
        <v>5</v>
      </c>
      <c r="BR12" s="264" t="s">
        <v>286</v>
      </c>
      <c r="BS12" s="265" t="s">
        <v>287</v>
      </c>
      <c r="BT12" s="265" t="s">
        <v>288</v>
      </c>
      <c r="BU12" s="266" t="s">
        <v>289</v>
      </c>
      <c r="BV12" s="267" t="s">
        <v>172</v>
      </c>
      <c r="BW12" s="267" t="s">
        <v>243</v>
      </c>
      <c r="BX12" s="67"/>
      <c r="BY12" s="67"/>
      <c r="BZ12" s="67"/>
      <c r="CA12" s="67"/>
      <c r="CB12" s="67"/>
      <c r="CC12" s="67"/>
      <c r="CD12" s="67"/>
      <c r="CE12" s="67"/>
      <c r="CF12" s="67"/>
      <c r="CG12" s="67"/>
      <c r="CH12" s="67"/>
      <c r="CI12" s="67"/>
      <c r="CJ12" s="67"/>
      <c r="CK12" s="67"/>
      <c r="CL12" s="67"/>
      <c r="CM12" s="67"/>
      <c r="CN12" s="67"/>
      <c r="CO12" s="67"/>
      <c r="CP12" s="67"/>
      <c r="CQ12" s="67"/>
      <c r="CR12" s="67"/>
      <c r="CS12" s="67"/>
      <c r="CT12" s="67"/>
      <c r="CU12" s="67"/>
      <c r="CV12" s="67"/>
      <c r="CW12" s="67"/>
      <c r="CX12" s="67"/>
      <c r="CY12" s="67"/>
      <c r="CZ12" s="67"/>
      <c r="DA12" s="67"/>
      <c r="DB12" s="67"/>
      <c r="DC12" s="67"/>
      <c r="DD12" s="67"/>
      <c r="DE12" s="67"/>
      <c r="DF12" s="67"/>
      <c r="DG12" s="67"/>
      <c r="DH12" s="67"/>
      <c r="DI12" s="67"/>
      <c r="DJ12" s="67"/>
      <c r="DK12" s="67"/>
      <c r="DL12" s="67"/>
      <c r="DM12" s="67"/>
      <c r="DN12" s="67"/>
      <c r="DO12" s="67"/>
      <c r="DP12" s="67"/>
      <c r="DQ12" s="67"/>
      <c r="DR12" s="67"/>
      <c r="DS12" s="67"/>
      <c r="DT12" s="67"/>
      <c r="DU12" s="67"/>
      <c r="DV12" s="67"/>
      <c r="DW12" s="67"/>
      <c r="DX12" s="67"/>
      <c r="DY12" s="67"/>
      <c r="DZ12" s="67"/>
      <c r="EA12" s="67"/>
      <c r="EB12" s="67"/>
      <c r="EC12" s="67"/>
      <c r="ED12" s="67"/>
      <c r="EE12" s="67"/>
      <c r="EF12" s="67"/>
      <c r="EG12" s="67"/>
      <c r="EH12" s="67"/>
      <c r="EI12" s="67"/>
      <c r="EJ12" s="67"/>
      <c r="EK12" s="67"/>
      <c r="EL12" s="67"/>
      <c r="EM12" s="67"/>
    </row>
    <row r="13" spans="1:143" s="64" customFormat="1" ht="19.5" thickBot="1" x14ac:dyDescent="0.3">
      <c r="BG13" s="137"/>
      <c r="BH13" s="137"/>
      <c r="BI13" s="137"/>
      <c r="BJ13" s="137"/>
      <c r="BK13" s="137"/>
      <c r="BL13" s="85"/>
      <c r="BM13" s="85">
        <v>1</v>
      </c>
      <c r="BN13" s="272"/>
      <c r="BO13" s="273"/>
      <c r="BP13" s="273"/>
      <c r="BQ13" s="273"/>
      <c r="BR13" s="273"/>
      <c r="BS13" s="273"/>
      <c r="BT13" s="273"/>
      <c r="BU13" s="273"/>
      <c r="BV13" s="273"/>
      <c r="BW13" s="355"/>
      <c r="BX13"/>
      <c r="BY13" s="137"/>
      <c r="BZ13" s="137"/>
      <c r="CA13" s="137"/>
      <c r="CB13" s="137"/>
      <c r="CC13" s="137"/>
      <c r="CD13" s="137"/>
      <c r="CE13" s="137"/>
      <c r="CF13" s="137"/>
      <c r="CG13" s="67"/>
      <c r="CH13" s="67"/>
      <c r="CI13" s="67"/>
      <c r="CJ13" s="67"/>
      <c r="CK13" s="67"/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</row>
    <row r="14" spans="1:143" s="64" customFormat="1" ht="105" x14ac:dyDescent="0.25">
      <c r="BG14" s="137"/>
      <c r="BH14" s="137"/>
      <c r="BI14" s="137"/>
      <c r="BJ14" s="137"/>
      <c r="BK14" s="137"/>
      <c r="BL14" s="85"/>
      <c r="BM14" s="85">
        <v>2</v>
      </c>
      <c r="BN14" s="341">
        <v>43491</v>
      </c>
      <c r="BO14" s="345" t="s">
        <v>406</v>
      </c>
      <c r="BP14" s="345" t="s">
        <v>407</v>
      </c>
      <c r="BQ14" s="345" t="s">
        <v>408</v>
      </c>
      <c r="BR14" s="348"/>
      <c r="BS14" s="348" t="s">
        <v>409</v>
      </c>
      <c r="BT14" s="348" t="s">
        <v>410</v>
      </c>
      <c r="BU14" s="348"/>
      <c r="BV14" s="352" t="s">
        <v>411</v>
      </c>
      <c r="BW14" s="356"/>
      <c r="BX14"/>
      <c r="BY14" s="137"/>
      <c r="BZ14" s="137"/>
      <c r="CA14" s="137"/>
      <c r="CB14" s="361" t="str">
        <f>IF(BW14="","",BW14)</f>
        <v/>
      </c>
      <c r="CC14" s="361" t="str">
        <f>IF(BV14="","",BV14)</f>
        <v>élaborer un  dépliant à donner systématiquement aux patients</v>
      </c>
      <c r="CD14" s="137"/>
      <c r="CE14" s="137"/>
      <c r="CF14" s="137"/>
      <c r="CG14" s="67"/>
      <c r="CH14" s="67"/>
      <c r="CI14" s="67"/>
      <c r="CJ14" s="67"/>
      <c r="CK14" s="6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</row>
    <row r="15" spans="1:143" s="64" customFormat="1" ht="105" x14ac:dyDescent="0.25">
      <c r="BG15" s="137"/>
      <c r="BH15" s="137"/>
      <c r="BI15" s="137"/>
      <c r="BJ15" s="137"/>
      <c r="BK15" s="137"/>
      <c r="BL15" s="85"/>
      <c r="BM15" s="85">
        <v>3</v>
      </c>
      <c r="BN15" s="342"/>
      <c r="BO15" s="343"/>
      <c r="BP15" s="343" t="s">
        <v>407</v>
      </c>
      <c r="BQ15" s="343" t="s">
        <v>412</v>
      </c>
      <c r="BR15" s="349" t="s">
        <v>413</v>
      </c>
      <c r="BS15" s="349"/>
      <c r="BT15" s="349"/>
      <c r="BU15" s="349"/>
      <c r="BV15" s="353" t="s">
        <v>414</v>
      </c>
      <c r="BW15" s="357"/>
      <c r="BX15"/>
      <c r="BY15" s="137"/>
      <c r="BZ15" s="137"/>
      <c r="CA15" s="137"/>
      <c r="CB15" s="361" t="str">
        <f t="shared" ref="CB15:CB51" si="0">IF(BW15="","",BW15)</f>
        <v/>
      </c>
      <c r="CC15" s="361" t="str">
        <f t="shared" ref="CC15:CC51" si="1">IF(BV15="","",BV15)</f>
        <v>systématisé la recherche de l'allergie par le chirurgien</v>
      </c>
      <c r="CD15" s="137"/>
      <c r="CE15" s="137"/>
      <c r="CF15" s="137"/>
      <c r="CG15" s="67"/>
      <c r="CH15" s="67"/>
      <c r="CI15" s="67"/>
      <c r="CJ15" s="67"/>
      <c r="CK15" s="6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s="64" customFormat="1" ht="150" x14ac:dyDescent="0.25">
      <c r="BG16" s="137"/>
      <c r="BH16" s="137"/>
      <c r="BI16" s="137"/>
      <c r="BJ16" s="137"/>
      <c r="BK16" s="137"/>
      <c r="BL16" s="85"/>
      <c r="BM16" s="85">
        <v>4</v>
      </c>
      <c r="BN16" s="342">
        <v>43493</v>
      </c>
      <c r="BO16" s="343" t="s">
        <v>378</v>
      </c>
      <c r="BP16" s="343" t="s">
        <v>415</v>
      </c>
      <c r="BQ16" s="343" t="s">
        <v>416</v>
      </c>
      <c r="BR16" s="349" t="s">
        <v>417</v>
      </c>
      <c r="BS16" s="349"/>
      <c r="BT16" s="349" t="s">
        <v>418</v>
      </c>
      <c r="BU16" s="349" t="s">
        <v>419</v>
      </c>
      <c r="BV16" s="353"/>
      <c r="BW16" s="357"/>
      <c r="BX16"/>
      <c r="BY16" s="137"/>
      <c r="BZ16" s="137"/>
      <c r="CA16" s="137"/>
      <c r="CB16" s="361" t="str">
        <f t="shared" si="0"/>
        <v/>
      </c>
      <c r="CC16" s="361" t="str">
        <f t="shared" si="1"/>
        <v/>
      </c>
      <c r="CD16" s="137"/>
      <c r="CE16" s="137"/>
      <c r="CF16" s="137"/>
      <c r="CG16" s="67"/>
      <c r="CH16" s="67"/>
      <c r="CI16" s="67"/>
      <c r="CJ16" s="67"/>
      <c r="CK16" s="67"/>
      <c r="CL16" s="137"/>
      <c r="CM16" s="137"/>
      <c r="CN16" s="137"/>
      <c r="CO16" s="137"/>
      <c r="CP16" s="137"/>
      <c r="CQ16" s="137"/>
      <c r="CR16" s="137"/>
      <c r="CS16" s="137"/>
      <c r="CT16" s="137"/>
      <c r="CU16" s="137"/>
      <c r="CV16" s="137"/>
      <c r="CW16" s="137"/>
      <c r="CX16" s="137"/>
      <c r="CY16" s="137"/>
      <c r="CZ16" s="137"/>
      <c r="DA16" s="137"/>
      <c r="DB16" s="137"/>
      <c r="DC16" s="137"/>
      <c r="DD16" s="137"/>
      <c r="DE16" s="137"/>
      <c r="DF16" s="137"/>
      <c r="DG16" s="137"/>
      <c r="DH16" s="137"/>
      <c r="DI16" s="137"/>
      <c r="DJ16" s="137"/>
      <c r="DK16" s="137"/>
      <c r="DL16" s="137"/>
      <c r="DM16" s="137"/>
      <c r="DN16" s="137"/>
      <c r="DO16" s="137"/>
      <c r="DP16" s="137"/>
      <c r="DQ16" s="137"/>
      <c r="DR16" s="137"/>
      <c r="DS16" s="137"/>
      <c r="DT16" s="137"/>
      <c r="DU16" s="137"/>
      <c r="DV16" s="137"/>
      <c r="DW16" s="137"/>
      <c r="DX16" s="137"/>
      <c r="DY16" s="137"/>
      <c r="DZ16" s="137"/>
      <c r="EA16" s="137"/>
      <c r="EB16" s="137"/>
      <c r="EC16" s="137"/>
      <c r="ED16" s="137"/>
      <c r="EE16" s="137"/>
      <c r="EF16" s="137"/>
      <c r="EG16" s="137"/>
      <c r="EH16" s="137"/>
      <c r="EI16" s="137"/>
      <c r="EJ16" s="137"/>
      <c r="EK16" s="137"/>
      <c r="EL16" s="137"/>
      <c r="EM16" s="137"/>
    </row>
    <row r="17" spans="59:143" s="64" customFormat="1" ht="31.5" customHeight="1" x14ac:dyDescent="0.25">
      <c r="BG17" s="137"/>
      <c r="BH17" s="137"/>
      <c r="BI17" s="137"/>
      <c r="BJ17" s="137"/>
      <c r="BK17" s="137"/>
      <c r="BL17" s="85"/>
      <c r="BM17" s="85">
        <v>5</v>
      </c>
      <c r="BN17" s="342">
        <v>43503</v>
      </c>
      <c r="BO17" s="343" t="s">
        <v>379</v>
      </c>
      <c r="BP17" s="343" t="s">
        <v>420</v>
      </c>
      <c r="BQ17" s="343" t="s">
        <v>421</v>
      </c>
      <c r="BR17" s="343" t="s">
        <v>422</v>
      </c>
      <c r="BS17" s="349"/>
      <c r="BT17" s="349"/>
      <c r="BU17" s="349" t="s">
        <v>374</v>
      </c>
      <c r="BV17" s="353"/>
      <c r="BW17" s="357"/>
      <c r="BX17"/>
      <c r="BY17" s="137"/>
      <c r="BZ17" s="137"/>
      <c r="CA17" s="137"/>
      <c r="CB17" s="361" t="str">
        <f t="shared" si="0"/>
        <v/>
      </c>
      <c r="CC17" s="361" t="str">
        <f t="shared" si="1"/>
        <v/>
      </c>
      <c r="CD17" s="137"/>
      <c r="CE17" s="137"/>
      <c r="CF17" s="137"/>
      <c r="CG17" s="67"/>
      <c r="CH17" s="67"/>
      <c r="CI17" s="67"/>
      <c r="CJ17" s="67"/>
      <c r="CK17" s="6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</row>
    <row r="18" spans="59:143" s="64" customFormat="1" ht="105" x14ac:dyDescent="0.25">
      <c r="BG18" s="137"/>
      <c r="BH18" s="137"/>
      <c r="BI18" s="137"/>
      <c r="BJ18" s="137"/>
      <c r="BK18" s="137"/>
      <c r="BL18" s="85"/>
      <c r="BM18" s="85">
        <v>6</v>
      </c>
      <c r="BN18" s="342">
        <v>43504</v>
      </c>
      <c r="BO18" s="343" t="s">
        <v>376</v>
      </c>
      <c r="BP18" s="343" t="s">
        <v>372</v>
      </c>
      <c r="BQ18" s="343" t="s">
        <v>380</v>
      </c>
      <c r="BR18" s="349" t="s">
        <v>381</v>
      </c>
      <c r="BS18" s="349"/>
      <c r="BT18" s="349"/>
      <c r="BU18" s="349"/>
      <c r="BV18" s="353" t="s">
        <v>375</v>
      </c>
      <c r="BW18" s="357" t="s">
        <v>242</v>
      </c>
      <c r="BX18"/>
      <c r="BY18" s="137"/>
      <c r="BZ18" s="137"/>
      <c r="CA18" s="137"/>
      <c r="CB18" s="361" t="str">
        <f t="shared" si="0"/>
        <v>action 3</v>
      </c>
      <c r="CC18" s="361" t="str">
        <f t="shared" si="1"/>
        <v>élaborer un dépliant à donner systématiquement aux patients</v>
      </c>
      <c r="CD18" s="137"/>
      <c r="CE18" s="137"/>
      <c r="CF18" s="137"/>
      <c r="CG18" s="67"/>
      <c r="CH18" s="67"/>
      <c r="CI18" s="67"/>
      <c r="CJ18" s="67"/>
      <c r="CK18" s="67"/>
      <c r="CL18" s="137"/>
      <c r="CM18" s="137"/>
      <c r="CN18" s="137"/>
      <c r="CO18" s="137"/>
      <c r="CP18" s="137"/>
      <c r="CQ18" s="137"/>
      <c r="CR18" s="137"/>
      <c r="CS18" s="137"/>
      <c r="CT18" s="137"/>
      <c r="CU18" s="137"/>
      <c r="CV18" s="137"/>
      <c r="CW18" s="137"/>
      <c r="CX18" s="137"/>
      <c r="CY18" s="137"/>
      <c r="CZ18" s="137"/>
      <c r="DA18" s="137"/>
      <c r="DB18" s="137"/>
      <c r="DC18" s="137"/>
      <c r="DD18" s="137"/>
      <c r="DE18" s="137"/>
      <c r="DF18" s="137"/>
      <c r="DG18" s="137"/>
      <c r="DH18" s="137"/>
      <c r="DI18" s="137"/>
      <c r="DJ18" s="137"/>
      <c r="DK18" s="137"/>
      <c r="DL18" s="137"/>
      <c r="DM18" s="137"/>
      <c r="DN18" s="137"/>
      <c r="DO18" s="137"/>
      <c r="DP18" s="137"/>
      <c r="DQ18" s="137"/>
      <c r="DR18" s="137"/>
      <c r="DS18" s="137"/>
      <c r="DT18" s="137"/>
      <c r="DU18" s="137"/>
      <c r="DV18" s="137"/>
      <c r="DW18" s="137"/>
      <c r="DX18" s="137"/>
      <c r="DY18" s="137"/>
      <c r="DZ18" s="137"/>
      <c r="EA18" s="137"/>
      <c r="EB18" s="137"/>
      <c r="EC18" s="137"/>
      <c r="ED18" s="137"/>
      <c r="EE18" s="137"/>
      <c r="EF18" s="137"/>
      <c r="EG18" s="137"/>
      <c r="EH18" s="137"/>
      <c r="EI18" s="137"/>
      <c r="EJ18" s="137"/>
      <c r="EK18" s="137"/>
      <c r="EL18" s="137"/>
      <c r="EM18" s="137"/>
    </row>
    <row r="19" spans="59:143" s="64" customFormat="1" ht="75" x14ac:dyDescent="0.25">
      <c r="BG19" s="137"/>
      <c r="BH19" s="137"/>
      <c r="BI19" s="137"/>
      <c r="BJ19" s="137"/>
      <c r="BK19" s="137"/>
      <c r="BL19" s="85"/>
      <c r="BM19" s="85">
        <v>7</v>
      </c>
      <c r="BN19" s="342">
        <v>43504</v>
      </c>
      <c r="BO19" s="343" t="s">
        <v>377</v>
      </c>
      <c r="BP19" s="343" t="s">
        <v>373</v>
      </c>
      <c r="BQ19" s="343"/>
      <c r="BR19" s="349"/>
      <c r="BS19" s="349"/>
      <c r="BT19" s="349"/>
      <c r="BU19" s="349"/>
      <c r="BV19" s="353"/>
      <c r="BW19" s="357"/>
      <c r="BX19"/>
      <c r="BY19" s="137"/>
      <c r="BZ19" s="137"/>
      <c r="CA19" s="137"/>
      <c r="CB19" s="361" t="str">
        <f t="shared" si="0"/>
        <v/>
      </c>
      <c r="CC19" s="361" t="str">
        <f t="shared" si="1"/>
        <v/>
      </c>
      <c r="CD19" s="137"/>
      <c r="CE19" s="137"/>
      <c r="CF19" s="137"/>
      <c r="CG19" s="67"/>
      <c r="CH19" s="67"/>
      <c r="CI19" s="67"/>
      <c r="CJ19" s="67"/>
      <c r="CK19" s="67"/>
      <c r="CL19" s="137"/>
      <c r="CM19" s="137"/>
      <c r="CN19" s="137"/>
      <c r="CO19" s="137"/>
      <c r="CP19" s="137"/>
      <c r="CQ19" s="137"/>
      <c r="CR19" s="137"/>
      <c r="CS19" s="137"/>
      <c r="CT19" s="137"/>
      <c r="CU19" s="137"/>
      <c r="CV19" s="137"/>
      <c r="CW19" s="137"/>
      <c r="CX19" s="137"/>
      <c r="CY19" s="137"/>
      <c r="CZ19" s="137"/>
      <c r="DA19" s="137"/>
      <c r="DB19" s="137"/>
      <c r="DC19" s="137"/>
      <c r="DD19" s="137"/>
      <c r="DE19" s="137"/>
      <c r="DF19" s="137"/>
      <c r="DG19" s="137"/>
      <c r="DH19" s="137"/>
      <c r="DI19" s="137"/>
      <c r="DJ19" s="137"/>
      <c r="DK19" s="137"/>
      <c r="DL19" s="137"/>
      <c r="DM19" s="137"/>
      <c r="DN19" s="137"/>
      <c r="DO19" s="137"/>
      <c r="DP19" s="137"/>
      <c r="DQ19" s="137"/>
      <c r="DR19" s="137"/>
      <c r="DS19" s="137"/>
      <c r="DT19" s="137"/>
      <c r="DU19" s="137"/>
      <c r="DV19" s="137"/>
      <c r="DW19" s="137"/>
      <c r="DX19" s="137"/>
      <c r="DY19" s="137"/>
      <c r="DZ19" s="137"/>
      <c r="EA19" s="137"/>
      <c r="EB19" s="137"/>
      <c r="EC19" s="137"/>
      <c r="ED19" s="137"/>
      <c r="EE19" s="137"/>
      <c r="EF19" s="137"/>
      <c r="EG19" s="137"/>
      <c r="EH19" s="137"/>
      <c r="EI19" s="137"/>
      <c r="EJ19" s="137"/>
      <c r="EK19" s="137"/>
      <c r="EL19" s="137"/>
      <c r="EM19" s="137"/>
    </row>
    <row r="20" spans="59:143" s="64" customFormat="1" ht="30" x14ac:dyDescent="0.25">
      <c r="BG20" s="137"/>
      <c r="BH20" s="137"/>
      <c r="BI20" s="137"/>
      <c r="BJ20" s="137"/>
      <c r="BK20" s="137"/>
      <c r="BL20" s="85"/>
      <c r="BM20" s="85">
        <v>8</v>
      </c>
      <c r="BN20" s="342">
        <v>43504</v>
      </c>
      <c r="BO20" s="343" t="s">
        <v>378</v>
      </c>
      <c r="BP20" s="343" t="s">
        <v>423</v>
      </c>
      <c r="BQ20" s="343"/>
      <c r="BR20" s="349"/>
      <c r="BS20" s="349"/>
      <c r="BT20" s="349"/>
      <c r="BU20" s="349"/>
      <c r="BV20" s="353"/>
      <c r="BW20" s="357"/>
      <c r="BX20"/>
      <c r="BY20" s="137"/>
      <c r="BZ20" s="137"/>
      <c r="CA20" s="137"/>
      <c r="CB20" s="361" t="str">
        <f t="shared" si="0"/>
        <v/>
      </c>
      <c r="CC20" s="361" t="str">
        <f t="shared" si="1"/>
        <v/>
      </c>
      <c r="CD20" s="137"/>
      <c r="CE20" s="137"/>
      <c r="CF20" s="137"/>
      <c r="CG20" s="67"/>
      <c r="CH20" s="67"/>
      <c r="CI20" s="67"/>
      <c r="CJ20" s="67"/>
      <c r="CK20" s="67"/>
      <c r="CL20" s="137"/>
      <c r="CM20" s="137"/>
      <c r="CN20" s="137"/>
      <c r="CO20" s="137"/>
      <c r="CP20" s="137"/>
      <c r="CQ20" s="137"/>
      <c r="CR20" s="137"/>
      <c r="CS20" s="137"/>
      <c r="CT20" s="137"/>
      <c r="CU20" s="137"/>
      <c r="CV20" s="137"/>
      <c r="CW20" s="137"/>
      <c r="CX20" s="137"/>
      <c r="CY20" s="137"/>
      <c r="CZ20" s="137"/>
      <c r="DA20" s="137"/>
      <c r="DB20" s="137"/>
      <c r="DC20" s="137"/>
      <c r="DD20" s="137"/>
      <c r="DE20" s="137"/>
      <c r="DF20" s="137"/>
      <c r="DG20" s="137"/>
      <c r="DH20" s="137"/>
      <c r="DI20" s="137"/>
      <c r="DJ20" s="137"/>
      <c r="DK20" s="137"/>
      <c r="DL20" s="137"/>
      <c r="DM20" s="137"/>
      <c r="DN20" s="137"/>
      <c r="DO20" s="137"/>
      <c r="DP20" s="137"/>
      <c r="DQ20" s="137"/>
      <c r="DR20" s="137"/>
      <c r="DS20" s="137"/>
      <c r="DT20" s="137"/>
      <c r="DU20" s="137"/>
      <c r="DV20" s="137"/>
      <c r="DW20" s="137"/>
      <c r="DX20" s="137"/>
      <c r="DY20" s="137"/>
      <c r="DZ20" s="137"/>
      <c r="EA20" s="137"/>
      <c r="EB20" s="137"/>
      <c r="EC20" s="137"/>
      <c r="ED20" s="137"/>
      <c r="EE20" s="137"/>
      <c r="EF20" s="137"/>
      <c r="EG20" s="137"/>
      <c r="EH20" s="137"/>
      <c r="EI20" s="137"/>
      <c r="EJ20" s="137"/>
      <c r="EK20" s="137"/>
      <c r="EL20" s="137"/>
      <c r="EM20" s="137"/>
    </row>
    <row r="21" spans="59:143" s="64" customFormat="1" ht="165" x14ac:dyDescent="0.25">
      <c r="BG21" s="137"/>
      <c r="BH21" s="137"/>
      <c r="BI21" s="137"/>
      <c r="BJ21" s="137"/>
      <c r="BK21" s="137"/>
      <c r="BL21" s="85"/>
      <c r="BM21" s="85">
        <v>9</v>
      </c>
      <c r="BN21" s="342">
        <v>43504</v>
      </c>
      <c r="BO21" s="343" t="s">
        <v>424</v>
      </c>
      <c r="BP21" s="343" t="s">
        <v>290</v>
      </c>
      <c r="BQ21" s="343" t="s">
        <v>382</v>
      </c>
      <c r="BR21" s="343" t="s">
        <v>384</v>
      </c>
      <c r="BS21" s="349" t="s">
        <v>386</v>
      </c>
      <c r="BT21" s="349" t="s">
        <v>383</v>
      </c>
      <c r="BU21" s="349" t="s">
        <v>385</v>
      </c>
      <c r="BV21" s="353" t="s">
        <v>401</v>
      </c>
      <c r="BW21" s="357"/>
      <c r="BX21"/>
      <c r="BY21" s="137"/>
      <c r="BZ21" s="137"/>
      <c r="CA21" s="137"/>
      <c r="CB21" s="361" t="str">
        <f t="shared" si="0"/>
        <v/>
      </c>
      <c r="CC21" s="361" t="str">
        <f t="shared" si="1"/>
        <v>prévoir une salle différente pour traiter les urgences</v>
      </c>
      <c r="CD21" s="137"/>
      <c r="CE21" s="137"/>
      <c r="CF21" s="137"/>
      <c r="CG21" s="67"/>
      <c r="CH21" s="67"/>
      <c r="CI21" s="67"/>
      <c r="CJ21" s="67"/>
      <c r="CK21" s="67"/>
      <c r="CL21" s="137"/>
      <c r="CM21" s="137"/>
      <c r="CN21" s="137"/>
      <c r="CO21" s="137"/>
      <c r="CP21" s="137"/>
      <c r="CQ21" s="137"/>
      <c r="CR21" s="137"/>
      <c r="CS21" s="137"/>
      <c r="CT21" s="137"/>
      <c r="CU21" s="137"/>
      <c r="CV21" s="137"/>
      <c r="CW21" s="137"/>
      <c r="CX21" s="137"/>
      <c r="CY21" s="137"/>
      <c r="CZ21" s="137"/>
      <c r="DA21" s="137"/>
      <c r="DB21" s="137"/>
      <c r="DC21" s="137"/>
      <c r="DD21" s="137"/>
      <c r="DE21" s="137"/>
      <c r="DF21" s="137"/>
      <c r="DG21" s="137"/>
      <c r="DH21" s="137"/>
      <c r="DI21" s="137"/>
      <c r="DJ21" s="137"/>
      <c r="DK21" s="137"/>
      <c r="DL21" s="137"/>
      <c r="DM21" s="137"/>
      <c r="DN21" s="137"/>
      <c r="DO21" s="137"/>
      <c r="DP21" s="137"/>
      <c r="DQ21" s="137"/>
      <c r="DR21" s="137"/>
      <c r="DS21" s="137"/>
      <c r="DT21" s="137"/>
      <c r="DU21" s="137"/>
      <c r="DV21" s="137"/>
      <c r="DW21" s="137"/>
      <c r="DX21" s="137"/>
      <c r="DY21" s="137"/>
      <c r="DZ21" s="137"/>
      <c r="EA21" s="137"/>
      <c r="EB21" s="137"/>
      <c r="EC21" s="137"/>
      <c r="ED21" s="137"/>
      <c r="EE21" s="137"/>
      <c r="EF21" s="137"/>
      <c r="EG21" s="137"/>
      <c r="EH21" s="137"/>
      <c r="EI21" s="137"/>
      <c r="EJ21" s="137"/>
      <c r="EK21" s="137"/>
      <c r="EL21" s="137"/>
      <c r="EM21" s="137"/>
    </row>
    <row r="22" spans="59:143" s="64" customFormat="1" ht="32.25" customHeight="1" x14ac:dyDescent="0.25">
      <c r="BG22" s="137"/>
      <c r="BH22" s="137"/>
      <c r="BI22" s="137"/>
      <c r="BJ22" s="137"/>
      <c r="BK22" s="137"/>
      <c r="BL22" s="85"/>
      <c r="BM22" s="85">
        <v>10</v>
      </c>
      <c r="BN22" s="342">
        <v>43504</v>
      </c>
      <c r="BO22" s="343" t="s">
        <v>425</v>
      </c>
      <c r="BP22" s="343" t="s">
        <v>426</v>
      </c>
      <c r="BQ22" s="346"/>
      <c r="BR22" s="350"/>
      <c r="BS22" s="350"/>
      <c r="BT22" s="350"/>
      <c r="BU22" s="349"/>
      <c r="BV22" s="353"/>
      <c r="BW22" s="357"/>
      <c r="BX22"/>
      <c r="BY22" s="137"/>
      <c r="BZ22" s="137"/>
      <c r="CA22" s="137"/>
      <c r="CB22" s="361" t="str">
        <f t="shared" si="0"/>
        <v/>
      </c>
      <c r="CC22" s="361" t="str">
        <f t="shared" si="1"/>
        <v/>
      </c>
      <c r="CD22" s="137"/>
      <c r="CE22" s="137"/>
      <c r="CF22" s="137"/>
      <c r="CG22" s="67"/>
      <c r="CH22" s="67"/>
      <c r="CI22" s="67"/>
      <c r="CJ22" s="67"/>
      <c r="CK22" s="67"/>
      <c r="CL22" s="137"/>
      <c r="CM22" s="137"/>
      <c r="CN22" s="137"/>
      <c r="CO22" s="137"/>
      <c r="CP22" s="137"/>
      <c r="CQ22" s="137"/>
      <c r="CR22" s="137"/>
      <c r="CS22" s="137"/>
      <c r="CT22" s="137"/>
      <c r="CU22" s="137"/>
      <c r="CV22" s="137"/>
      <c r="CW22" s="137"/>
      <c r="CX22" s="137"/>
      <c r="CY22" s="137"/>
      <c r="CZ22" s="137"/>
      <c r="DA22" s="137"/>
      <c r="DB22" s="137"/>
      <c r="DC22" s="137"/>
      <c r="DD22" s="137"/>
      <c r="DE22" s="137"/>
      <c r="DF22" s="137"/>
      <c r="DG22" s="137"/>
      <c r="DH22" s="137"/>
      <c r="DI22" s="137"/>
      <c r="DJ22" s="137"/>
      <c r="DK22" s="137"/>
      <c r="DL22" s="137"/>
      <c r="DM22" s="137"/>
      <c r="DN22" s="137"/>
      <c r="DO22" s="137"/>
      <c r="DP22" s="137"/>
      <c r="DQ22" s="137"/>
      <c r="DR22" s="137"/>
      <c r="DS22" s="137"/>
      <c r="DT22" s="137"/>
      <c r="DU22" s="137"/>
      <c r="DV22" s="137"/>
      <c r="DW22" s="137"/>
      <c r="DX22" s="137"/>
      <c r="DY22" s="137"/>
      <c r="DZ22" s="137"/>
      <c r="EA22" s="137"/>
      <c r="EB22" s="137"/>
      <c r="EC22" s="137"/>
      <c r="ED22" s="137"/>
      <c r="EE22" s="137"/>
      <c r="EF22" s="137"/>
      <c r="EG22" s="137"/>
      <c r="EH22" s="137"/>
      <c r="EI22" s="137"/>
      <c r="EJ22" s="137"/>
      <c r="EK22" s="137"/>
      <c r="EL22" s="137"/>
      <c r="EM22" s="137"/>
    </row>
    <row r="23" spans="59:143" s="64" customFormat="1" ht="75" x14ac:dyDescent="0.25">
      <c r="BG23" s="137"/>
      <c r="BH23" s="137"/>
      <c r="BI23" s="137"/>
      <c r="BJ23" s="137"/>
      <c r="BK23" s="137"/>
      <c r="BL23" s="85"/>
      <c r="BM23" s="85">
        <v>11</v>
      </c>
      <c r="BN23" s="342">
        <v>43504</v>
      </c>
      <c r="BO23" s="343" t="s">
        <v>427</v>
      </c>
      <c r="BP23" s="343" t="s">
        <v>428</v>
      </c>
      <c r="BQ23" s="343"/>
      <c r="BR23" s="343"/>
      <c r="BS23" s="349"/>
      <c r="BT23" s="349"/>
      <c r="BU23" s="349"/>
      <c r="BV23" s="353"/>
      <c r="BW23" s="357"/>
      <c r="BX23"/>
      <c r="BY23" s="137"/>
      <c r="BZ23" s="137"/>
      <c r="CA23" s="137"/>
      <c r="CB23" s="361" t="str">
        <f t="shared" si="0"/>
        <v/>
      </c>
      <c r="CC23" s="361" t="str">
        <f t="shared" si="1"/>
        <v/>
      </c>
      <c r="CD23" s="137"/>
      <c r="CE23" s="137"/>
      <c r="CF23" s="137"/>
      <c r="CG23" s="67"/>
      <c r="CH23" s="67"/>
      <c r="CI23" s="67"/>
      <c r="CJ23" s="67"/>
      <c r="CK23" s="67"/>
      <c r="CL23" s="137"/>
      <c r="CM23" s="137"/>
      <c r="CN23" s="137"/>
      <c r="CO23" s="137"/>
      <c r="CP23" s="137"/>
      <c r="CQ23" s="137"/>
      <c r="CR23" s="137"/>
      <c r="CS23" s="137"/>
      <c r="CT23" s="137"/>
      <c r="CU23" s="137"/>
      <c r="CV23" s="137"/>
      <c r="CW23" s="137"/>
      <c r="CX23" s="137"/>
      <c r="CY23" s="137"/>
      <c r="CZ23" s="137"/>
      <c r="DA23" s="137"/>
      <c r="DB23" s="137"/>
      <c r="DC23" s="137"/>
      <c r="DD23" s="137"/>
      <c r="DE23" s="137"/>
      <c r="DF23" s="137"/>
      <c r="DG23" s="137"/>
      <c r="DH23" s="137"/>
      <c r="DI23" s="137"/>
      <c r="DJ23" s="137"/>
      <c r="DK23" s="137"/>
      <c r="DL23" s="137"/>
      <c r="DM23" s="137"/>
      <c r="DN23" s="137"/>
      <c r="DO23" s="137"/>
      <c r="DP23" s="137"/>
      <c r="DQ23" s="137"/>
      <c r="DR23" s="137"/>
      <c r="DS23" s="137"/>
      <c r="DT23" s="137"/>
      <c r="DU23" s="137"/>
      <c r="DV23" s="137"/>
      <c r="DW23" s="137"/>
      <c r="DX23" s="137"/>
      <c r="DY23" s="137"/>
      <c r="DZ23" s="137"/>
      <c r="EA23" s="137"/>
      <c r="EB23" s="137"/>
      <c r="EC23" s="137"/>
      <c r="ED23" s="137"/>
      <c r="EE23" s="137"/>
      <c r="EF23" s="137"/>
      <c r="EG23" s="137"/>
      <c r="EH23" s="137"/>
      <c r="EI23" s="137"/>
      <c r="EJ23" s="137"/>
      <c r="EK23" s="137"/>
      <c r="EL23" s="137"/>
      <c r="EM23" s="137"/>
    </row>
    <row r="24" spans="59:143" s="64" customFormat="1" ht="60" x14ac:dyDescent="0.25">
      <c r="BG24" s="137"/>
      <c r="BH24" s="137"/>
      <c r="BI24" s="137"/>
      <c r="BJ24" s="137"/>
      <c r="BK24" s="137"/>
      <c r="BL24" s="85"/>
      <c r="BM24" s="85">
        <v>12</v>
      </c>
      <c r="BN24" s="342">
        <v>43504</v>
      </c>
      <c r="BO24" s="343" t="s">
        <v>429</v>
      </c>
      <c r="BP24" s="343" t="s">
        <v>430</v>
      </c>
      <c r="BQ24" s="346"/>
      <c r="BR24" s="350"/>
      <c r="BS24" s="350"/>
      <c r="BT24" s="350"/>
      <c r="BU24" s="349"/>
      <c r="BV24" s="353"/>
      <c r="BW24" s="357"/>
      <c r="BX24"/>
      <c r="BY24" s="137"/>
      <c r="BZ24" s="137"/>
      <c r="CA24" s="137"/>
      <c r="CB24" s="361" t="str">
        <f t="shared" si="0"/>
        <v/>
      </c>
      <c r="CC24" s="361" t="str">
        <f t="shared" si="1"/>
        <v/>
      </c>
      <c r="CD24" s="137"/>
      <c r="CE24" s="137"/>
      <c r="CF24" s="137"/>
      <c r="CG24" s="67"/>
      <c r="CH24" s="67"/>
      <c r="CI24" s="67"/>
      <c r="CJ24" s="67"/>
      <c r="CK24" s="67"/>
      <c r="CL24" s="137"/>
      <c r="CM24" s="137"/>
      <c r="CN24" s="137"/>
      <c r="CO24" s="137"/>
      <c r="CP24" s="137"/>
      <c r="CQ24" s="137"/>
      <c r="CR24" s="137"/>
      <c r="CS24" s="137"/>
      <c r="CT24" s="137"/>
      <c r="CU24" s="137"/>
      <c r="CV24" s="137"/>
      <c r="CW24" s="137"/>
      <c r="CX24" s="137"/>
      <c r="CY24" s="137"/>
      <c r="CZ24" s="137"/>
      <c r="DA24" s="137"/>
      <c r="DB24" s="137"/>
      <c r="DC24" s="137"/>
      <c r="DD24" s="137"/>
      <c r="DE24" s="137"/>
      <c r="DF24" s="137"/>
      <c r="DG24" s="137"/>
      <c r="DH24" s="137"/>
      <c r="DI24" s="137"/>
      <c r="DJ24" s="137"/>
      <c r="DK24" s="137"/>
      <c r="DL24" s="137"/>
      <c r="DM24" s="137"/>
      <c r="DN24" s="137"/>
      <c r="DO24" s="137"/>
      <c r="DP24" s="137"/>
      <c r="DQ24" s="137"/>
      <c r="DR24" s="137"/>
      <c r="DS24" s="137"/>
      <c r="DT24" s="137"/>
      <c r="DU24" s="137"/>
      <c r="DV24" s="137"/>
      <c r="DW24" s="137"/>
      <c r="DX24" s="137"/>
      <c r="DY24" s="137"/>
      <c r="DZ24" s="137"/>
      <c r="EA24" s="137"/>
      <c r="EB24" s="137"/>
      <c r="EC24" s="137"/>
      <c r="ED24" s="137"/>
      <c r="EE24" s="137"/>
      <c r="EF24" s="137"/>
      <c r="EG24" s="137"/>
      <c r="EH24" s="137"/>
      <c r="EI24" s="137"/>
      <c r="EJ24" s="137"/>
      <c r="EK24" s="137"/>
      <c r="EL24" s="137"/>
      <c r="EM24" s="137"/>
    </row>
    <row r="25" spans="59:143" s="64" customFormat="1" ht="30" customHeight="1" x14ac:dyDescent="0.25">
      <c r="BG25" s="137"/>
      <c r="BH25" s="137"/>
      <c r="BI25" s="137"/>
      <c r="BJ25" s="137"/>
      <c r="BK25" s="137"/>
      <c r="BL25" s="85"/>
      <c r="BM25" s="85">
        <v>13</v>
      </c>
      <c r="BN25" s="342">
        <v>43504</v>
      </c>
      <c r="BO25" s="343" t="s">
        <v>431</v>
      </c>
      <c r="BP25" s="343" t="s">
        <v>432</v>
      </c>
      <c r="BQ25" s="343"/>
      <c r="BR25" s="343"/>
      <c r="BS25" s="349"/>
      <c r="BT25" s="349"/>
      <c r="BU25" s="349"/>
      <c r="BV25" s="353"/>
      <c r="BW25" s="357"/>
      <c r="BX25"/>
      <c r="BY25" s="137"/>
      <c r="BZ25" s="137"/>
      <c r="CA25" s="137"/>
      <c r="CB25" s="361" t="str">
        <f t="shared" si="0"/>
        <v/>
      </c>
      <c r="CC25" s="361" t="str">
        <f t="shared" si="1"/>
        <v/>
      </c>
      <c r="CD25" s="137"/>
      <c r="CE25" s="137"/>
      <c r="CF25" s="137"/>
      <c r="CG25" s="67"/>
      <c r="CH25" s="67"/>
      <c r="CI25" s="67"/>
      <c r="CJ25" s="67"/>
      <c r="CK25" s="67"/>
      <c r="CL25" s="137"/>
      <c r="CM25" s="137"/>
      <c r="CN25" s="137"/>
      <c r="CO25" s="137"/>
      <c r="CP25" s="137"/>
      <c r="CQ25" s="137"/>
      <c r="CR25" s="137"/>
      <c r="CS25" s="137"/>
      <c r="CT25" s="137"/>
      <c r="CU25" s="137"/>
      <c r="CV25" s="137"/>
      <c r="CW25" s="137"/>
      <c r="CX25" s="137"/>
      <c r="CY25" s="137"/>
      <c r="CZ25" s="137"/>
      <c r="DA25" s="137"/>
      <c r="DB25" s="137"/>
      <c r="DC25" s="137"/>
      <c r="DD25" s="137"/>
      <c r="DE25" s="137"/>
      <c r="DF25" s="137"/>
      <c r="DG25" s="137"/>
      <c r="DH25" s="137"/>
      <c r="DI25" s="137"/>
      <c r="DJ25" s="137"/>
      <c r="DK25" s="137"/>
      <c r="DL25" s="137"/>
      <c r="DM25" s="137"/>
      <c r="DN25" s="137"/>
      <c r="DO25" s="137"/>
      <c r="DP25" s="137"/>
      <c r="DQ25" s="137"/>
      <c r="DR25" s="137"/>
      <c r="DS25" s="137"/>
      <c r="DT25" s="137"/>
      <c r="DU25" s="137"/>
      <c r="DV25" s="137"/>
      <c r="DW25" s="137"/>
      <c r="DX25" s="137"/>
      <c r="DY25" s="137"/>
      <c r="DZ25" s="137"/>
      <c r="EA25" s="137"/>
      <c r="EB25" s="137"/>
      <c r="EC25" s="137"/>
      <c r="ED25" s="137"/>
      <c r="EE25" s="137"/>
      <c r="EF25" s="137"/>
      <c r="EG25" s="137"/>
      <c r="EH25" s="137"/>
      <c r="EI25" s="137"/>
      <c r="EJ25" s="137"/>
      <c r="EK25" s="137"/>
      <c r="EL25" s="137"/>
      <c r="EM25" s="137"/>
    </row>
    <row r="26" spans="59:143" s="64" customFormat="1" ht="60" customHeight="1" x14ac:dyDescent="0.25">
      <c r="BG26" s="137"/>
      <c r="BH26" s="137"/>
      <c r="BI26" s="137"/>
      <c r="BJ26" s="137"/>
      <c r="BK26" s="137"/>
      <c r="BL26" s="85"/>
      <c r="BM26" s="85">
        <v>14</v>
      </c>
      <c r="BN26" s="342">
        <v>43504</v>
      </c>
      <c r="BO26" s="343" t="s">
        <v>433</v>
      </c>
      <c r="BP26" s="343" t="s">
        <v>389</v>
      </c>
      <c r="BQ26" s="343" t="s">
        <v>391</v>
      </c>
      <c r="BR26" s="343" t="s">
        <v>390</v>
      </c>
      <c r="BS26" s="349"/>
      <c r="BT26" s="349" t="s">
        <v>387</v>
      </c>
      <c r="BU26" s="349" t="s">
        <v>388</v>
      </c>
      <c r="BV26" s="353" t="s">
        <v>434</v>
      </c>
      <c r="BW26" s="357" t="s">
        <v>240</v>
      </c>
      <c r="BX26"/>
      <c r="BY26" s="137"/>
      <c r="BZ26" s="137"/>
      <c r="CA26" s="137"/>
      <c r="CB26" s="361" t="str">
        <f t="shared" si="0"/>
        <v>action 1</v>
      </c>
      <c r="CC26" s="361" t="str">
        <f t="shared" si="1"/>
        <v>faire le T1 et T2 de la cheklist</v>
      </c>
      <c r="CD26" s="137"/>
      <c r="CE26" s="137"/>
      <c r="CF26" s="137"/>
      <c r="CG26" s="67"/>
      <c r="CH26" s="67"/>
      <c r="CI26" s="67"/>
      <c r="CJ26" s="67"/>
      <c r="CK26" s="67"/>
      <c r="CL26" s="137"/>
      <c r="CM26" s="137"/>
      <c r="CN26" s="137"/>
      <c r="CO26" s="137"/>
      <c r="CP26" s="137"/>
      <c r="CQ26" s="137"/>
      <c r="CR26" s="137"/>
      <c r="CS26" s="137"/>
      <c r="CT26" s="137"/>
      <c r="CU26" s="137"/>
      <c r="CV26" s="137"/>
      <c r="CW26" s="137"/>
      <c r="CX26" s="137"/>
      <c r="CY26" s="137"/>
      <c r="CZ26" s="137"/>
      <c r="DA26" s="137"/>
      <c r="DB26" s="137"/>
      <c r="DC26" s="137"/>
      <c r="DD26" s="137"/>
      <c r="DE26" s="137"/>
      <c r="DF26" s="137"/>
      <c r="DG26" s="137"/>
      <c r="DH26" s="137"/>
      <c r="DI26" s="137"/>
      <c r="DJ26" s="137"/>
      <c r="DK26" s="137"/>
      <c r="DL26" s="137"/>
      <c r="DM26" s="137"/>
      <c r="DN26" s="137"/>
      <c r="DO26" s="137"/>
      <c r="DP26" s="137"/>
      <c r="DQ26" s="137"/>
      <c r="DR26" s="137"/>
      <c r="DS26" s="137"/>
      <c r="DT26" s="137"/>
      <c r="DU26" s="137"/>
      <c r="DV26" s="137"/>
      <c r="DW26" s="137"/>
      <c r="DX26" s="137"/>
      <c r="DY26" s="137"/>
      <c r="DZ26" s="137"/>
      <c r="EA26" s="137"/>
      <c r="EB26" s="137"/>
      <c r="EC26" s="137"/>
      <c r="ED26" s="137"/>
      <c r="EE26" s="137"/>
      <c r="EF26" s="137"/>
      <c r="EG26" s="137"/>
      <c r="EH26" s="137"/>
      <c r="EI26" s="137"/>
      <c r="EJ26" s="137"/>
      <c r="EK26" s="137"/>
      <c r="EL26" s="137"/>
      <c r="EM26" s="137"/>
    </row>
    <row r="27" spans="59:143" s="64" customFormat="1" ht="120" x14ac:dyDescent="0.25">
      <c r="BG27" s="137"/>
      <c r="BH27" s="137"/>
      <c r="BI27" s="137"/>
      <c r="BJ27" s="137"/>
      <c r="BK27" s="137"/>
      <c r="BL27" s="85"/>
      <c r="BM27" s="85">
        <v>15</v>
      </c>
      <c r="BN27" s="342">
        <v>43504</v>
      </c>
      <c r="BO27" s="343" t="s">
        <v>433</v>
      </c>
      <c r="BP27" s="343" t="s">
        <v>396</v>
      </c>
      <c r="BQ27" s="347" t="s">
        <v>393</v>
      </c>
      <c r="BR27" s="349"/>
      <c r="BS27" s="349" t="s">
        <v>435</v>
      </c>
      <c r="BT27" s="349" t="s">
        <v>395</v>
      </c>
      <c r="BU27" s="349" t="s">
        <v>394</v>
      </c>
      <c r="BV27" s="353" t="s">
        <v>400</v>
      </c>
      <c r="BW27" s="357"/>
      <c r="BX27"/>
      <c r="BY27" s="137"/>
      <c r="BZ27" s="137"/>
      <c r="CA27" s="137"/>
      <c r="CB27" s="361" t="str">
        <f t="shared" si="0"/>
        <v/>
      </c>
      <c r="CC27" s="361" t="str">
        <f t="shared" si="1"/>
        <v xml:space="preserve">revoir la liste des antibiotiques disponibles </v>
      </c>
      <c r="CD27" s="137"/>
      <c r="CE27" s="137"/>
      <c r="CF27" s="137"/>
      <c r="CG27" s="67"/>
      <c r="CH27" s="67"/>
      <c r="CI27" s="67"/>
      <c r="CJ27" s="67"/>
      <c r="CK27" s="67"/>
      <c r="CL27" s="137"/>
      <c r="CM27" s="137"/>
      <c r="CN27" s="137"/>
      <c r="CO27" s="137"/>
      <c r="CP27" s="137"/>
      <c r="CQ27" s="137"/>
      <c r="CR27" s="137"/>
      <c r="CS27" s="137"/>
      <c r="CT27" s="137"/>
      <c r="CU27" s="137"/>
      <c r="CV27" s="137"/>
      <c r="CW27" s="137"/>
      <c r="CX27" s="137"/>
      <c r="CY27" s="137"/>
      <c r="CZ27" s="137"/>
      <c r="DA27" s="137"/>
      <c r="DB27" s="137"/>
      <c r="DC27" s="137"/>
      <c r="DD27" s="137"/>
      <c r="DE27" s="137"/>
      <c r="DF27" s="137"/>
      <c r="DG27" s="137"/>
      <c r="DH27" s="137"/>
      <c r="DI27" s="137"/>
      <c r="DJ27" s="137"/>
      <c r="DK27" s="137"/>
      <c r="DL27" s="137"/>
      <c r="DM27" s="137"/>
      <c r="DN27" s="137"/>
      <c r="DO27" s="137"/>
      <c r="DP27" s="137"/>
      <c r="DQ27" s="137"/>
      <c r="DR27" s="137"/>
      <c r="DS27" s="137"/>
      <c r="DT27" s="137"/>
      <c r="DU27" s="137"/>
      <c r="DV27" s="137"/>
      <c r="DW27" s="137"/>
      <c r="DX27" s="137"/>
      <c r="DY27" s="137"/>
      <c r="DZ27" s="137"/>
      <c r="EA27" s="137"/>
      <c r="EB27" s="137"/>
      <c r="EC27" s="137"/>
      <c r="ED27" s="137"/>
      <c r="EE27" s="137"/>
      <c r="EF27" s="137"/>
      <c r="EG27" s="137"/>
      <c r="EH27" s="137"/>
      <c r="EI27" s="137"/>
      <c r="EJ27" s="137"/>
      <c r="EK27" s="137"/>
      <c r="EL27" s="137"/>
      <c r="EM27" s="137"/>
    </row>
    <row r="28" spans="59:143" s="64" customFormat="1" ht="60" x14ac:dyDescent="0.25">
      <c r="BG28" s="137"/>
      <c r="BH28" s="137"/>
      <c r="BI28" s="137"/>
      <c r="BJ28" s="137"/>
      <c r="BK28" s="137"/>
      <c r="BL28" s="85"/>
      <c r="BM28" s="85">
        <v>16</v>
      </c>
      <c r="BN28" s="342">
        <v>43504</v>
      </c>
      <c r="BO28" s="343" t="s">
        <v>392</v>
      </c>
      <c r="BP28" s="343" t="s">
        <v>397</v>
      </c>
      <c r="BQ28" s="346"/>
      <c r="BR28" s="349"/>
      <c r="BS28" s="349"/>
      <c r="BT28" s="349"/>
      <c r="BU28" s="349"/>
      <c r="BV28" s="353"/>
      <c r="BW28" s="357"/>
      <c r="BX28"/>
      <c r="BY28" s="137"/>
      <c r="BZ28" s="137"/>
      <c r="CA28" s="137"/>
      <c r="CB28" s="361" t="str">
        <f t="shared" si="0"/>
        <v/>
      </c>
      <c r="CC28" s="361" t="str">
        <f t="shared" si="1"/>
        <v/>
      </c>
      <c r="CD28" s="137"/>
      <c r="CE28" s="137"/>
      <c r="CF28" s="137"/>
      <c r="CG28" s="67"/>
      <c r="CH28" s="67"/>
      <c r="CI28" s="67"/>
      <c r="CJ28" s="67"/>
      <c r="CK28" s="67"/>
      <c r="CL28" s="137"/>
      <c r="CM28" s="137"/>
      <c r="CN28" s="137"/>
      <c r="CO28" s="137"/>
      <c r="CP28" s="137"/>
      <c r="CQ28" s="137"/>
      <c r="CR28" s="137"/>
      <c r="CS28" s="137"/>
      <c r="CT28" s="137"/>
      <c r="CU28" s="137"/>
      <c r="CV28" s="137"/>
      <c r="CW28" s="137"/>
      <c r="CX28" s="137"/>
      <c r="CY28" s="137"/>
      <c r="CZ28" s="137"/>
      <c r="DA28" s="137"/>
      <c r="DB28" s="137"/>
      <c r="DC28" s="137"/>
      <c r="DD28" s="137"/>
      <c r="DE28" s="137"/>
      <c r="DF28" s="137"/>
      <c r="DG28" s="137"/>
      <c r="DH28" s="137"/>
      <c r="DI28" s="137"/>
      <c r="DJ28" s="137"/>
      <c r="DK28" s="137"/>
      <c r="DL28" s="137"/>
      <c r="DM28" s="137"/>
      <c r="DN28" s="137"/>
      <c r="DO28" s="137"/>
      <c r="DP28" s="137"/>
      <c r="DQ28" s="137"/>
      <c r="DR28" s="137"/>
      <c r="DS28" s="137"/>
      <c r="DT28" s="137"/>
      <c r="DU28" s="137"/>
      <c r="DV28" s="137"/>
      <c r="DW28" s="137"/>
      <c r="DX28" s="137"/>
      <c r="DY28" s="137"/>
      <c r="DZ28" s="137"/>
      <c r="EA28" s="137"/>
      <c r="EB28" s="137"/>
      <c r="EC28" s="137"/>
      <c r="ED28" s="137"/>
      <c r="EE28" s="137"/>
      <c r="EF28" s="137"/>
      <c r="EG28" s="137"/>
      <c r="EH28" s="137"/>
      <c r="EI28" s="137"/>
      <c r="EJ28" s="137"/>
      <c r="EK28" s="137"/>
      <c r="EL28" s="137"/>
      <c r="EM28" s="137"/>
    </row>
    <row r="29" spans="59:143" s="64" customFormat="1" ht="135" x14ac:dyDescent="0.25">
      <c r="BG29" s="137"/>
      <c r="BH29" s="137"/>
      <c r="BI29" s="137"/>
      <c r="BJ29" s="137"/>
      <c r="BK29" s="137"/>
      <c r="BL29" s="85"/>
      <c r="BM29" s="85">
        <v>17</v>
      </c>
      <c r="BN29" s="342">
        <v>43504</v>
      </c>
      <c r="BO29" s="343" t="s">
        <v>436</v>
      </c>
      <c r="BP29" s="343" t="s">
        <v>437</v>
      </c>
      <c r="BQ29" s="343" t="s">
        <v>438</v>
      </c>
      <c r="BR29" s="349"/>
      <c r="BS29" s="349"/>
      <c r="BT29" s="349" t="s">
        <v>398</v>
      </c>
      <c r="BU29" s="349" t="s">
        <v>399</v>
      </c>
      <c r="BV29" s="353" t="s">
        <v>439</v>
      </c>
      <c r="BW29" s="357"/>
      <c r="BX29"/>
      <c r="BY29" s="137"/>
      <c r="BZ29" s="137"/>
      <c r="CA29" s="137"/>
      <c r="CB29" s="361" t="str">
        <f t="shared" si="0"/>
        <v/>
      </c>
      <c r="CC29" s="361" t="str">
        <f t="shared" si="1"/>
        <v>consignes écrites pour le retour à domicile à remettre au patient et à un proche</v>
      </c>
      <c r="CD29" s="137"/>
      <c r="CE29" s="137"/>
      <c r="CF29" s="137"/>
      <c r="CG29" s="67"/>
      <c r="CH29" s="67"/>
      <c r="CI29" s="67"/>
      <c r="CJ29" s="67"/>
      <c r="CK29" s="67"/>
      <c r="CL29" s="137"/>
      <c r="CM29" s="137"/>
      <c r="CN29" s="137"/>
      <c r="CO29" s="137"/>
      <c r="CP29" s="137"/>
      <c r="CQ29" s="137"/>
      <c r="CR29" s="137"/>
      <c r="CS29" s="137"/>
      <c r="CT29" s="137"/>
      <c r="CU29" s="137"/>
      <c r="CV29" s="137"/>
      <c r="CW29" s="137"/>
      <c r="CX29" s="137"/>
      <c r="CY29" s="137"/>
      <c r="CZ29" s="137"/>
      <c r="DA29" s="137"/>
      <c r="DB29" s="137"/>
      <c r="DC29" s="137"/>
      <c r="DD29" s="137"/>
      <c r="DE29" s="137"/>
      <c r="DF29" s="137"/>
      <c r="DG29" s="137"/>
      <c r="DH29" s="137"/>
      <c r="DI29" s="137"/>
      <c r="DJ29" s="137"/>
      <c r="DK29" s="137"/>
      <c r="DL29" s="137"/>
      <c r="DM29" s="137"/>
      <c r="DN29" s="137"/>
      <c r="DO29" s="137"/>
      <c r="DP29" s="137"/>
      <c r="DQ29" s="137"/>
      <c r="DR29" s="137"/>
      <c r="DS29" s="137"/>
      <c r="DT29" s="137"/>
      <c r="DU29" s="137"/>
      <c r="DV29" s="137"/>
      <c r="DW29" s="137"/>
      <c r="DX29" s="137"/>
      <c r="DY29" s="137"/>
      <c r="DZ29" s="137"/>
      <c r="EA29" s="137"/>
      <c r="EB29" s="137"/>
      <c r="EC29" s="137"/>
      <c r="ED29" s="137"/>
      <c r="EE29" s="137"/>
      <c r="EF29" s="137"/>
      <c r="EG29" s="137"/>
      <c r="EH29" s="137"/>
      <c r="EI29" s="137"/>
      <c r="EJ29" s="137"/>
      <c r="EK29" s="137"/>
      <c r="EL29" s="137"/>
      <c r="EM29" s="137"/>
    </row>
    <row r="30" spans="59:143" s="64" customFormat="1" ht="30" x14ac:dyDescent="0.25">
      <c r="BG30" s="137"/>
      <c r="BH30" s="137"/>
      <c r="BI30" s="137"/>
      <c r="BJ30" s="137"/>
      <c r="BK30" s="137"/>
      <c r="BL30" s="85"/>
      <c r="BM30" s="85">
        <v>18</v>
      </c>
      <c r="BN30" s="342">
        <v>43504</v>
      </c>
      <c r="BO30" s="343" t="s">
        <v>440</v>
      </c>
      <c r="BP30" s="343" t="s">
        <v>441</v>
      </c>
      <c r="BQ30" s="343" t="s">
        <v>442</v>
      </c>
      <c r="BR30" s="349"/>
      <c r="BS30" s="349"/>
      <c r="BT30" s="349"/>
      <c r="BU30" s="349"/>
      <c r="BV30" s="353"/>
      <c r="BW30" s="357"/>
      <c r="BX30"/>
      <c r="BY30" s="137"/>
      <c r="BZ30" s="137"/>
      <c r="CA30" s="137"/>
      <c r="CB30" s="361" t="str">
        <f t="shared" si="0"/>
        <v/>
      </c>
      <c r="CC30" s="361" t="str">
        <f t="shared" si="1"/>
        <v/>
      </c>
      <c r="CD30" s="137"/>
      <c r="CE30" s="137"/>
      <c r="CF30" s="137"/>
      <c r="CG30" s="67"/>
      <c r="CH30" s="67"/>
      <c r="CI30" s="67"/>
      <c r="CJ30" s="67"/>
      <c r="CK30" s="67"/>
      <c r="CL30" s="137"/>
      <c r="CM30" s="137"/>
      <c r="CN30" s="137"/>
      <c r="CO30" s="137"/>
      <c r="CP30" s="137"/>
      <c r="CQ30" s="137"/>
      <c r="CR30" s="137"/>
      <c r="CS30" s="137"/>
      <c r="CT30" s="137"/>
      <c r="CU30" s="137"/>
      <c r="CV30" s="137"/>
      <c r="CW30" s="137"/>
      <c r="CX30" s="137"/>
      <c r="CY30" s="137"/>
      <c r="CZ30" s="137"/>
      <c r="DA30" s="137"/>
      <c r="DB30" s="137"/>
      <c r="DC30" s="137"/>
      <c r="DD30" s="137"/>
      <c r="DE30" s="137"/>
      <c r="DF30" s="137"/>
      <c r="DG30" s="137"/>
      <c r="DH30" s="137"/>
      <c r="DI30" s="137"/>
      <c r="DJ30" s="137"/>
      <c r="DK30" s="137"/>
      <c r="DL30" s="137"/>
      <c r="DM30" s="137"/>
      <c r="DN30" s="137"/>
      <c r="DO30" s="137"/>
      <c r="DP30" s="137"/>
      <c r="DQ30" s="137"/>
      <c r="DR30" s="137"/>
      <c r="DS30" s="137"/>
      <c r="DT30" s="137"/>
      <c r="DU30" s="137"/>
      <c r="DV30" s="137"/>
      <c r="DW30" s="137"/>
      <c r="DX30" s="137"/>
      <c r="DY30" s="137"/>
      <c r="DZ30" s="137"/>
      <c r="EA30" s="137"/>
      <c r="EB30" s="137"/>
      <c r="EC30" s="137"/>
      <c r="ED30" s="137"/>
      <c r="EE30" s="137"/>
      <c r="EF30" s="137"/>
      <c r="EG30" s="137"/>
      <c r="EH30" s="137"/>
      <c r="EI30" s="137"/>
      <c r="EJ30" s="137"/>
      <c r="EK30" s="137"/>
      <c r="EL30" s="137"/>
      <c r="EM30" s="137"/>
    </row>
    <row r="31" spans="59:143" s="64" customFormat="1" ht="75" x14ac:dyDescent="0.25">
      <c r="BG31" s="137"/>
      <c r="BH31" s="137"/>
      <c r="BI31" s="137"/>
      <c r="BJ31" s="137"/>
      <c r="BK31" s="137"/>
      <c r="BL31" s="85"/>
      <c r="BM31" s="85">
        <v>19</v>
      </c>
      <c r="BN31" s="342">
        <v>43505</v>
      </c>
      <c r="BO31" s="343"/>
      <c r="BP31" s="343" t="s">
        <v>443</v>
      </c>
      <c r="BQ31" s="343" t="s">
        <v>442</v>
      </c>
      <c r="BR31" s="343" t="s">
        <v>444</v>
      </c>
      <c r="BS31" s="343" t="s">
        <v>445</v>
      </c>
      <c r="BT31" s="343"/>
      <c r="BU31" s="343"/>
      <c r="BV31" s="353" t="s">
        <v>446</v>
      </c>
      <c r="BW31" s="357" t="s">
        <v>241</v>
      </c>
      <c r="BX31"/>
      <c r="BY31" s="137"/>
      <c r="BZ31" s="137"/>
      <c r="CA31" s="137"/>
      <c r="CB31" s="361" t="str">
        <f t="shared" si="0"/>
        <v>action 2</v>
      </c>
      <c r="CC31" s="361" t="str">
        <f t="shared" si="1"/>
        <v>appel du lendemain par un soignant formé</v>
      </c>
      <c r="CD31" s="137"/>
      <c r="CE31" s="137"/>
      <c r="CF31" s="137"/>
      <c r="CG31" s="67"/>
      <c r="CH31" s="67"/>
      <c r="CI31" s="67"/>
      <c r="CJ31" s="67"/>
      <c r="CK31" s="6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37"/>
      <c r="CW31" s="137"/>
      <c r="CX31" s="137"/>
      <c r="CY31" s="137"/>
      <c r="CZ31" s="137"/>
      <c r="DA31" s="137"/>
      <c r="DB31" s="137"/>
      <c r="DC31" s="137"/>
      <c r="DD31" s="137"/>
      <c r="DE31" s="137"/>
      <c r="DF31" s="137"/>
      <c r="DG31" s="137"/>
      <c r="DH31" s="137"/>
      <c r="DI31" s="137"/>
      <c r="DJ31" s="137"/>
      <c r="DK31" s="137"/>
      <c r="DL31" s="137"/>
      <c r="DM31" s="137"/>
      <c r="DN31" s="137"/>
      <c r="DO31" s="137"/>
      <c r="DP31" s="137"/>
      <c r="DQ31" s="137"/>
      <c r="DR31" s="137"/>
      <c r="DS31" s="137"/>
      <c r="DT31" s="137"/>
      <c r="DU31" s="137"/>
      <c r="DV31" s="137"/>
      <c r="DW31" s="137"/>
      <c r="DX31" s="137"/>
      <c r="DY31" s="137"/>
      <c r="DZ31" s="137"/>
      <c r="EA31" s="137"/>
      <c r="EB31" s="137"/>
      <c r="EC31" s="137"/>
      <c r="ED31" s="137"/>
      <c r="EE31" s="137"/>
      <c r="EF31" s="137"/>
      <c r="EG31" s="137"/>
      <c r="EH31" s="137"/>
      <c r="EI31" s="137"/>
      <c r="EJ31" s="137"/>
      <c r="EK31" s="137"/>
      <c r="EL31" s="137"/>
      <c r="EM31" s="137"/>
    </row>
    <row r="32" spans="59:143" s="64" customFormat="1" ht="75" x14ac:dyDescent="0.25">
      <c r="BG32" s="137"/>
      <c r="BH32" s="137"/>
      <c r="BI32" s="137"/>
      <c r="BJ32" s="137"/>
      <c r="BK32" s="137"/>
      <c r="BL32" s="85"/>
      <c r="BM32" s="85">
        <v>20</v>
      </c>
      <c r="BN32" s="342">
        <v>43506</v>
      </c>
      <c r="BO32" s="343"/>
      <c r="BP32" s="343" t="s">
        <v>447</v>
      </c>
      <c r="BQ32" s="343" t="s">
        <v>448</v>
      </c>
      <c r="BR32" s="343"/>
      <c r="BS32" s="343"/>
      <c r="BT32" s="343"/>
      <c r="BU32" s="343"/>
      <c r="BV32" s="353"/>
      <c r="BW32" s="357"/>
      <c r="BX32"/>
      <c r="BY32" s="137"/>
      <c r="BZ32" s="137"/>
      <c r="CA32" s="137"/>
      <c r="CB32" s="361" t="str">
        <f t="shared" si="0"/>
        <v/>
      </c>
      <c r="CC32" s="361" t="str">
        <f t="shared" si="1"/>
        <v/>
      </c>
      <c r="CD32" s="137"/>
      <c r="CE32" s="137"/>
      <c r="CF32" s="137"/>
      <c r="CG32" s="67"/>
      <c r="CH32" s="67"/>
      <c r="CI32" s="67"/>
      <c r="CJ32" s="67"/>
      <c r="CK32" s="67"/>
      <c r="CL32" s="137"/>
      <c r="CM32" s="137"/>
      <c r="CN32" s="137"/>
      <c r="CO32" s="137"/>
      <c r="CP32" s="137"/>
      <c r="CQ32" s="137"/>
      <c r="CR32" s="137"/>
      <c r="CS32" s="137"/>
      <c r="CT32" s="137"/>
      <c r="CU32" s="137"/>
      <c r="CV32" s="137"/>
      <c r="CW32" s="137"/>
      <c r="CX32" s="137"/>
      <c r="CY32" s="137"/>
      <c r="CZ32" s="137"/>
      <c r="DA32" s="137"/>
      <c r="DB32" s="137"/>
      <c r="DC32" s="137"/>
      <c r="DD32" s="137"/>
      <c r="DE32" s="137"/>
      <c r="DF32" s="137"/>
      <c r="DG32" s="137"/>
      <c r="DH32" s="137"/>
      <c r="DI32" s="137"/>
      <c r="DJ32" s="137"/>
      <c r="DK32" s="137"/>
      <c r="DL32" s="137"/>
      <c r="DM32" s="137"/>
      <c r="DN32" s="137"/>
      <c r="DO32" s="137"/>
      <c r="DP32" s="137"/>
      <c r="DQ32" s="137"/>
      <c r="DR32" s="137"/>
      <c r="DS32" s="137"/>
      <c r="DT32" s="137"/>
      <c r="DU32" s="137"/>
      <c r="DV32" s="137"/>
      <c r="DW32" s="137"/>
      <c r="DX32" s="137"/>
      <c r="DY32" s="137"/>
      <c r="DZ32" s="137"/>
      <c r="EA32" s="137"/>
      <c r="EB32" s="137"/>
      <c r="EC32" s="137"/>
      <c r="ED32" s="137"/>
      <c r="EE32" s="137"/>
      <c r="EF32" s="137"/>
      <c r="EG32" s="137"/>
      <c r="EH32" s="137"/>
      <c r="EI32" s="137"/>
      <c r="EJ32" s="137"/>
      <c r="EK32" s="137"/>
      <c r="EL32" s="137"/>
      <c r="EM32" s="137"/>
    </row>
    <row r="33" spans="59:143" s="64" customFormat="1" ht="120" x14ac:dyDescent="0.25">
      <c r="BG33" s="137"/>
      <c r="BH33" s="137"/>
      <c r="BI33" s="137"/>
      <c r="BJ33" s="137"/>
      <c r="BK33" s="137"/>
      <c r="BL33" s="85"/>
      <c r="BM33" s="85">
        <v>21</v>
      </c>
      <c r="BN33" s="342">
        <v>43508</v>
      </c>
      <c r="BO33" s="343" t="s">
        <v>377</v>
      </c>
      <c r="BP33" s="343" t="s">
        <v>449</v>
      </c>
      <c r="BQ33" s="343" t="s">
        <v>450</v>
      </c>
      <c r="BR33" s="351"/>
      <c r="BS33" s="351"/>
      <c r="BT33" s="351"/>
      <c r="BU33" s="351"/>
      <c r="BV33" s="353"/>
      <c r="BW33" s="357"/>
      <c r="BX33"/>
      <c r="BY33" s="137"/>
      <c r="BZ33" s="137"/>
      <c r="CA33" s="137"/>
      <c r="CB33" s="361" t="str">
        <f t="shared" si="0"/>
        <v/>
      </c>
      <c r="CC33" s="361" t="str">
        <f t="shared" si="1"/>
        <v/>
      </c>
      <c r="CD33" s="137"/>
      <c r="CE33" s="137"/>
      <c r="CF33" s="137"/>
      <c r="CG33" s="67"/>
      <c r="CH33" s="67"/>
      <c r="CI33" s="67"/>
      <c r="CJ33" s="67"/>
      <c r="CK33" s="67"/>
      <c r="CL33" s="137"/>
      <c r="CM33" s="137"/>
      <c r="CN33" s="137"/>
      <c r="CO33" s="137"/>
      <c r="CP33" s="137"/>
      <c r="CQ33" s="137"/>
      <c r="CR33" s="137"/>
      <c r="CS33" s="137"/>
      <c r="CT33" s="137"/>
      <c r="CU33" s="137"/>
      <c r="CV33" s="137"/>
      <c r="CW33" s="137"/>
      <c r="CX33" s="137"/>
      <c r="CY33" s="137"/>
      <c r="CZ33" s="137"/>
      <c r="DA33" s="137"/>
      <c r="DB33" s="137"/>
      <c r="DC33" s="137"/>
      <c r="DD33" s="137"/>
      <c r="DE33" s="137"/>
      <c r="DF33" s="137"/>
      <c r="DG33" s="137"/>
      <c r="DH33" s="137"/>
      <c r="DI33" s="137"/>
      <c r="DJ33" s="137"/>
      <c r="DK33" s="137"/>
      <c r="DL33" s="137"/>
      <c r="DM33" s="137"/>
      <c r="DN33" s="137"/>
      <c r="DO33" s="137"/>
      <c r="DP33" s="137"/>
      <c r="DQ33" s="137"/>
      <c r="DR33" s="137"/>
      <c r="DS33" s="137"/>
      <c r="DT33" s="137"/>
      <c r="DU33" s="137"/>
      <c r="DV33" s="137"/>
      <c r="DW33" s="137"/>
      <c r="DX33" s="137"/>
      <c r="DY33" s="137"/>
      <c r="DZ33" s="137"/>
      <c r="EA33" s="137"/>
      <c r="EB33" s="137"/>
      <c r="EC33" s="137"/>
      <c r="ED33" s="137"/>
      <c r="EE33" s="137"/>
      <c r="EF33" s="137"/>
      <c r="EG33" s="137"/>
      <c r="EH33" s="137"/>
      <c r="EI33" s="137"/>
      <c r="EJ33" s="137"/>
      <c r="EK33" s="137"/>
      <c r="EL33" s="137"/>
      <c r="EM33" s="137"/>
    </row>
    <row r="34" spans="59:143" s="64" customFormat="1" ht="45" x14ac:dyDescent="0.25">
      <c r="BG34" s="137"/>
      <c r="BH34" s="137"/>
      <c r="BI34" s="137"/>
      <c r="BJ34" s="137"/>
      <c r="BK34" s="137"/>
      <c r="BL34" s="85"/>
      <c r="BM34" s="85">
        <v>22</v>
      </c>
      <c r="BN34" s="342">
        <v>43508</v>
      </c>
      <c r="BO34" s="343" t="s">
        <v>451</v>
      </c>
      <c r="BP34" s="343" t="s">
        <v>452</v>
      </c>
      <c r="BQ34" s="343"/>
      <c r="BR34" s="351"/>
      <c r="BS34" s="351"/>
      <c r="BT34" s="351"/>
      <c r="BU34" s="351"/>
      <c r="BV34" s="353"/>
      <c r="BW34" s="357"/>
      <c r="BX34"/>
      <c r="BY34" s="137"/>
      <c r="BZ34" s="137"/>
      <c r="CA34" s="137"/>
      <c r="CB34" s="361" t="str">
        <f t="shared" si="0"/>
        <v/>
      </c>
      <c r="CC34" s="361" t="str">
        <f t="shared" si="1"/>
        <v/>
      </c>
      <c r="CD34" s="137"/>
      <c r="CE34" s="137"/>
      <c r="CF34" s="137"/>
      <c r="CG34" s="67"/>
      <c r="CH34" s="67"/>
      <c r="CI34" s="67"/>
      <c r="CJ34" s="67"/>
      <c r="CK34" s="67"/>
      <c r="CL34" s="137"/>
      <c r="CM34" s="137"/>
      <c r="CN34" s="137"/>
      <c r="CO34" s="137"/>
      <c r="CP34" s="137"/>
      <c r="CQ34" s="137"/>
      <c r="CR34" s="137"/>
      <c r="CS34" s="137"/>
      <c r="CT34" s="137"/>
      <c r="CU34" s="137"/>
      <c r="CV34" s="137"/>
      <c r="CW34" s="137"/>
      <c r="CX34" s="137"/>
      <c r="CY34" s="137"/>
      <c r="CZ34" s="137"/>
      <c r="DA34" s="137"/>
      <c r="DB34" s="137"/>
      <c r="DC34" s="137"/>
      <c r="DD34" s="137"/>
      <c r="DE34" s="137"/>
      <c r="DF34" s="137"/>
      <c r="DG34" s="137"/>
      <c r="DH34" s="137"/>
      <c r="DI34" s="137"/>
      <c r="DJ34" s="137"/>
      <c r="DK34" s="137"/>
      <c r="DL34" s="137"/>
      <c r="DM34" s="137"/>
      <c r="DN34" s="137"/>
      <c r="DO34" s="137"/>
      <c r="DP34" s="137"/>
      <c r="DQ34" s="137"/>
      <c r="DR34" s="137"/>
      <c r="DS34" s="137"/>
      <c r="DT34" s="137"/>
      <c r="DU34" s="137"/>
      <c r="DV34" s="137"/>
      <c r="DW34" s="137"/>
      <c r="DX34" s="137"/>
      <c r="DY34" s="137"/>
      <c r="DZ34" s="137"/>
      <c r="EA34" s="137"/>
      <c r="EB34" s="137"/>
      <c r="EC34" s="137"/>
      <c r="ED34" s="137"/>
      <c r="EE34" s="137"/>
      <c r="EF34" s="137"/>
      <c r="EG34" s="137"/>
      <c r="EH34" s="137"/>
      <c r="EI34" s="137"/>
      <c r="EJ34" s="137"/>
      <c r="EK34" s="137"/>
      <c r="EL34" s="137"/>
      <c r="EM34" s="137"/>
    </row>
    <row r="35" spans="59:143" s="64" customFormat="1" ht="75" x14ac:dyDescent="0.25">
      <c r="BG35" s="137"/>
      <c r="BH35" s="137"/>
      <c r="BI35" s="137"/>
      <c r="BJ35" s="137"/>
      <c r="BK35" s="137"/>
      <c r="BL35" s="85"/>
      <c r="BM35" s="85">
        <v>23</v>
      </c>
      <c r="BN35" s="342">
        <v>43514</v>
      </c>
      <c r="BO35" s="343"/>
      <c r="BP35" s="343" t="s">
        <v>453</v>
      </c>
      <c r="BQ35" s="343"/>
      <c r="BR35" s="343"/>
      <c r="BS35" s="351"/>
      <c r="BT35" s="351"/>
      <c r="BU35" s="351"/>
      <c r="BV35" s="353"/>
      <c r="BW35" s="357"/>
      <c r="BX35"/>
      <c r="BY35" s="137"/>
      <c r="BZ35" s="137"/>
      <c r="CA35" s="137"/>
      <c r="CB35" s="361" t="str">
        <f t="shared" si="0"/>
        <v/>
      </c>
      <c r="CC35" s="361" t="str">
        <f t="shared" si="1"/>
        <v/>
      </c>
      <c r="CD35" s="137"/>
      <c r="CE35" s="137"/>
      <c r="CF35" s="137"/>
      <c r="CG35" s="67"/>
      <c r="CH35" s="67"/>
      <c r="CI35" s="67"/>
      <c r="CJ35" s="67"/>
      <c r="CK35" s="67"/>
      <c r="CL35" s="137"/>
      <c r="CM35" s="137"/>
      <c r="CN35" s="137"/>
      <c r="CO35" s="137"/>
      <c r="CP35" s="137"/>
      <c r="CQ35" s="137"/>
      <c r="CR35" s="137"/>
      <c r="CS35" s="137"/>
      <c r="CT35" s="137"/>
      <c r="CU35" s="137"/>
      <c r="CV35" s="137"/>
      <c r="CW35" s="137"/>
      <c r="CX35" s="137"/>
      <c r="CY35" s="137"/>
      <c r="CZ35" s="137"/>
      <c r="DA35" s="137"/>
      <c r="DB35" s="137"/>
      <c r="DC35" s="137"/>
      <c r="DD35" s="137"/>
      <c r="DE35" s="137"/>
      <c r="DF35" s="137"/>
      <c r="DG35" s="137"/>
      <c r="DH35" s="137"/>
      <c r="DI35" s="137"/>
      <c r="DJ35" s="137"/>
      <c r="DK35" s="137"/>
      <c r="DL35" s="137"/>
      <c r="DM35" s="137"/>
      <c r="DN35" s="137"/>
      <c r="DO35" s="137"/>
      <c r="DP35" s="137"/>
      <c r="DQ35" s="137"/>
      <c r="DR35" s="137"/>
      <c r="DS35" s="137"/>
      <c r="DT35" s="137"/>
      <c r="DU35" s="137"/>
      <c r="DV35" s="137"/>
      <c r="DW35" s="137"/>
      <c r="DX35" s="137"/>
      <c r="DY35" s="137"/>
      <c r="DZ35" s="137"/>
      <c r="EA35" s="137"/>
      <c r="EB35" s="137"/>
      <c r="EC35" s="137"/>
      <c r="ED35" s="137"/>
      <c r="EE35" s="137"/>
      <c r="EF35" s="137"/>
      <c r="EG35" s="137"/>
      <c r="EH35" s="137"/>
      <c r="EI35" s="137"/>
      <c r="EJ35" s="137"/>
      <c r="EK35" s="137"/>
      <c r="EL35" s="137"/>
      <c r="EM35" s="137"/>
    </row>
    <row r="36" spans="59:143" s="64" customFormat="1" ht="18.75" x14ac:dyDescent="0.25">
      <c r="BG36" s="137"/>
      <c r="BH36" s="137"/>
      <c r="BI36" s="137"/>
      <c r="BJ36" s="137"/>
      <c r="BK36" s="137"/>
      <c r="BL36" s="85"/>
      <c r="BM36" s="85">
        <v>24</v>
      </c>
      <c r="BN36" s="343"/>
      <c r="BO36" s="343"/>
      <c r="BP36" s="343"/>
      <c r="BQ36" s="343"/>
      <c r="BR36" s="343"/>
      <c r="BS36" s="343"/>
      <c r="BT36" s="343"/>
      <c r="BU36" s="343"/>
      <c r="BV36" s="353"/>
      <c r="BW36" s="357"/>
      <c r="BX36"/>
      <c r="BY36" s="137"/>
      <c r="BZ36" s="137"/>
      <c r="CA36" s="137"/>
      <c r="CB36" s="361" t="str">
        <f t="shared" si="0"/>
        <v/>
      </c>
      <c r="CC36" s="361" t="str">
        <f t="shared" si="1"/>
        <v/>
      </c>
      <c r="CD36" s="137"/>
      <c r="CE36" s="137"/>
      <c r="CF36" s="137"/>
      <c r="CG36" s="67"/>
      <c r="CH36" s="67"/>
      <c r="CI36" s="67"/>
      <c r="CJ36" s="67"/>
      <c r="CK36" s="67"/>
      <c r="CL36" s="137"/>
      <c r="CM36" s="137"/>
      <c r="CN36" s="137"/>
      <c r="CO36" s="137"/>
      <c r="CP36" s="137"/>
      <c r="CQ36" s="137"/>
      <c r="CR36" s="137"/>
      <c r="CS36" s="137"/>
      <c r="CT36" s="137"/>
      <c r="CU36" s="137"/>
      <c r="CV36" s="137"/>
      <c r="CW36" s="137"/>
      <c r="CX36" s="137"/>
      <c r="CY36" s="137"/>
      <c r="CZ36" s="137"/>
      <c r="DA36" s="137"/>
      <c r="DB36" s="137"/>
      <c r="DC36" s="137"/>
      <c r="DD36" s="137"/>
      <c r="DE36" s="137"/>
      <c r="DF36" s="137"/>
      <c r="DG36" s="137"/>
      <c r="DH36" s="137"/>
      <c r="DI36" s="137"/>
      <c r="DJ36" s="137"/>
      <c r="DK36" s="137"/>
      <c r="DL36" s="137"/>
      <c r="DM36" s="137"/>
      <c r="DN36" s="137"/>
      <c r="DO36" s="137"/>
      <c r="DP36" s="137"/>
      <c r="DQ36" s="137"/>
      <c r="DR36" s="137"/>
      <c r="DS36" s="137"/>
      <c r="DT36" s="137"/>
      <c r="DU36" s="137"/>
      <c r="DV36" s="137"/>
      <c r="DW36" s="137"/>
      <c r="DX36" s="137"/>
      <c r="DY36" s="137"/>
      <c r="DZ36" s="137"/>
      <c r="EA36" s="137"/>
      <c r="EB36" s="137"/>
      <c r="EC36" s="137"/>
      <c r="ED36" s="137"/>
      <c r="EE36" s="137"/>
      <c r="EF36" s="137"/>
      <c r="EG36" s="137"/>
      <c r="EH36" s="137"/>
      <c r="EI36" s="137"/>
      <c r="EJ36" s="137"/>
      <c r="EK36" s="137"/>
      <c r="EL36" s="137"/>
      <c r="EM36" s="137"/>
    </row>
    <row r="37" spans="59:143" s="64" customFormat="1" ht="18.75" x14ac:dyDescent="0.25">
      <c r="BG37" s="137"/>
      <c r="BH37" s="137"/>
      <c r="BI37" s="137"/>
      <c r="BJ37" s="137"/>
      <c r="BK37" s="137"/>
      <c r="BL37" s="85"/>
      <c r="BM37" s="85">
        <v>25</v>
      </c>
      <c r="BN37" s="343"/>
      <c r="BO37" s="343"/>
      <c r="BP37" s="343"/>
      <c r="BQ37" s="343"/>
      <c r="BR37" s="343"/>
      <c r="BS37" s="343"/>
      <c r="BT37" s="343"/>
      <c r="BU37" s="343"/>
      <c r="BV37" s="353"/>
      <c r="BW37" s="357"/>
      <c r="BX37"/>
      <c r="BY37" s="137"/>
      <c r="BZ37" s="137"/>
      <c r="CA37" s="137"/>
      <c r="CB37" s="361" t="str">
        <f t="shared" si="0"/>
        <v/>
      </c>
      <c r="CC37" s="361" t="str">
        <f t="shared" si="1"/>
        <v/>
      </c>
      <c r="CD37" s="137"/>
      <c r="CE37" s="137"/>
      <c r="CF37" s="137"/>
      <c r="CG37" s="67"/>
      <c r="CH37" s="67"/>
      <c r="CI37" s="67"/>
      <c r="CJ37" s="67"/>
      <c r="CK37" s="67"/>
      <c r="CL37" s="137"/>
      <c r="CM37" s="137"/>
      <c r="CN37" s="137"/>
      <c r="CO37" s="137"/>
      <c r="CP37" s="137"/>
      <c r="CQ37" s="137"/>
      <c r="CR37" s="137"/>
      <c r="CS37" s="137"/>
      <c r="CT37" s="137"/>
      <c r="CU37" s="137"/>
      <c r="CV37" s="137"/>
      <c r="CW37" s="137"/>
      <c r="CX37" s="137"/>
      <c r="CY37" s="137"/>
      <c r="CZ37" s="137"/>
      <c r="DA37" s="137"/>
      <c r="DB37" s="137"/>
      <c r="DC37" s="137"/>
      <c r="DD37" s="137"/>
      <c r="DE37" s="137"/>
      <c r="DF37" s="137"/>
      <c r="DG37" s="137"/>
      <c r="DH37" s="137"/>
      <c r="DI37" s="137"/>
      <c r="DJ37" s="137"/>
      <c r="DK37" s="137"/>
      <c r="DL37" s="137"/>
      <c r="DM37" s="137"/>
      <c r="DN37" s="137"/>
      <c r="DO37" s="137"/>
      <c r="DP37" s="137"/>
      <c r="DQ37" s="137"/>
      <c r="DR37" s="137"/>
      <c r="DS37" s="137"/>
      <c r="DT37" s="137"/>
      <c r="DU37" s="137"/>
      <c r="DV37" s="137"/>
      <c r="DW37" s="137"/>
      <c r="DX37" s="137"/>
      <c r="DY37" s="137"/>
      <c r="DZ37" s="137"/>
      <c r="EA37" s="137"/>
      <c r="EB37" s="137"/>
      <c r="EC37" s="137"/>
      <c r="ED37" s="137"/>
      <c r="EE37" s="137"/>
      <c r="EF37" s="137"/>
      <c r="EG37" s="137"/>
      <c r="EH37" s="137"/>
      <c r="EI37" s="137"/>
      <c r="EJ37" s="137"/>
      <c r="EK37" s="137"/>
      <c r="EL37" s="137"/>
      <c r="EM37" s="137"/>
    </row>
    <row r="38" spans="59:143" s="64" customFormat="1" ht="18.75" x14ac:dyDescent="0.25">
      <c r="BG38" s="137"/>
      <c r="BH38" s="137"/>
      <c r="BI38" s="137"/>
      <c r="BJ38" s="137"/>
      <c r="BK38" s="137"/>
      <c r="BL38" s="85"/>
      <c r="BM38" s="85">
        <v>26</v>
      </c>
      <c r="BN38" s="343"/>
      <c r="BO38" s="343"/>
      <c r="BP38" s="343"/>
      <c r="BQ38" s="343"/>
      <c r="BR38" s="343"/>
      <c r="BS38" s="343"/>
      <c r="BT38" s="343"/>
      <c r="BU38" s="343"/>
      <c r="BV38" s="353"/>
      <c r="BW38" s="357"/>
      <c r="BX38"/>
      <c r="BY38" s="137"/>
      <c r="BZ38" s="137"/>
      <c r="CA38" s="137"/>
      <c r="CB38" s="361" t="str">
        <f t="shared" si="0"/>
        <v/>
      </c>
      <c r="CC38" s="361" t="str">
        <f t="shared" si="1"/>
        <v/>
      </c>
      <c r="CD38" s="137"/>
      <c r="CE38" s="137"/>
      <c r="CF38" s="137"/>
      <c r="CG38" s="67"/>
      <c r="CH38" s="67"/>
      <c r="CI38" s="67"/>
      <c r="CJ38" s="67"/>
      <c r="CK38" s="6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37"/>
      <c r="CW38" s="137"/>
      <c r="CX38" s="137"/>
      <c r="CY38" s="137"/>
      <c r="CZ38" s="137"/>
      <c r="DA38" s="137"/>
      <c r="DB38" s="137"/>
      <c r="DC38" s="137"/>
      <c r="DD38" s="137"/>
      <c r="DE38" s="137"/>
      <c r="DF38" s="137"/>
      <c r="DG38" s="137"/>
      <c r="DH38" s="137"/>
      <c r="DI38" s="137"/>
      <c r="DJ38" s="137"/>
      <c r="DK38" s="137"/>
      <c r="DL38" s="137"/>
      <c r="DM38" s="137"/>
      <c r="DN38" s="137"/>
      <c r="DO38" s="137"/>
      <c r="DP38" s="137"/>
      <c r="DQ38" s="137"/>
      <c r="DR38" s="137"/>
      <c r="DS38" s="137"/>
      <c r="DT38" s="137"/>
      <c r="DU38" s="137"/>
      <c r="DV38" s="137"/>
      <c r="DW38" s="137"/>
      <c r="DX38" s="137"/>
      <c r="DY38" s="137"/>
      <c r="DZ38" s="137"/>
      <c r="EA38" s="137"/>
      <c r="EB38" s="137"/>
      <c r="EC38" s="137"/>
      <c r="ED38" s="137"/>
      <c r="EE38" s="137"/>
      <c r="EF38" s="137"/>
      <c r="EG38" s="137"/>
      <c r="EH38" s="137"/>
      <c r="EI38" s="137"/>
      <c r="EJ38" s="137"/>
      <c r="EK38" s="137"/>
      <c r="EL38" s="137"/>
      <c r="EM38" s="137"/>
    </row>
    <row r="39" spans="59:143" s="64" customFormat="1" ht="18.75" x14ac:dyDescent="0.25">
      <c r="BG39" s="137"/>
      <c r="BH39" s="137"/>
      <c r="BI39" s="137"/>
      <c r="BJ39" s="137"/>
      <c r="BK39" s="137"/>
      <c r="BL39" s="85"/>
      <c r="BM39" s="85">
        <v>27</v>
      </c>
      <c r="BN39" s="343"/>
      <c r="BO39" s="343"/>
      <c r="BP39" s="343"/>
      <c r="BQ39" s="343"/>
      <c r="BR39" s="343"/>
      <c r="BS39" s="343"/>
      <c r="BT39" s="343"/>
      <c r="BU39" s="343"/>
      <c r="BV39" s="353"/>
      <c r="BW39" s="357"/>
      <c r="BX39"/>
      <c r="BY39" s="137"/>
      <c r="BZ39" s="137"/>
      <c r="CA39" s="137"/>
      <c r="CB39" s="361" t="str">
        <f t="shared" si="0"/>
        <v/>
      </c>
      <c r="CC39" s="361" t="str">
        <f t="shared" si="1"/>
        <v/>
      </c>
      <c r="CD39" s="137"/>
      <c r="CE39" s="137"/>
      <c r="CF39" s="137"/>
      <c r="CG39" s="67"/>
      <c r="CH39" s="67"/>
      <c r="CI39" s="67"/>
      <c r="CJ39" s="67"/>
      <c r="CK39" s="67"/>
      <c r="CL39" s="137"/>
      <c r="CM39" s="137"/>
      <c r="CN39" s="137"/>
      <c r="CO39" s="137"/>
      <c r="CP39" s="137"/>
      <c r="CQ39" s="137"/>
      <c r="CR39" s="137"/>
      <c r="CS39" s="137"/>
      <c r="CT39" s="137"/>
      <c r="CU39" s="137"/>
      <c r="CV39" s="137"/>
      <c r="CW39" s="137"/>
      <c r="CX39" s="137"/>
      <c r="CY39" s="137"/>
      <c r="CZ39" s="137"/>
      <c r="DA39" s="137"/>
      <c r="DB39" s="137"/>
      <c r="DC39" s="137"/>
      <c r="DD39" s="137"/>
      <c r="DE39" s="137"/>
      <c r="DF39" s="137"/>
      <c r="DG39" s="137"/>
      <c r="DH39" s="137"/>
      <c r="DI39" s="137"/>
      <c r="DJ39" s="137"/>
      <c r="DK39" s="137"/>
      <c r="DL39" s="137"/>
      <c r="DM39" s="137"/>
      <c r="DN39" s="137"/>
      <c r="DO39" s="137"/>
      <c r="DP39" s="137"/>
      <c r="DQ39" s="137"/>
      <c r="DR39" s="137"/>
      <c r="DS39" s="137"/>
      <c r="DT39" s="137"/>
      <c r="DU39" s="137"/>
      <c r="DV39" s="137"/>
      <c r="DW39" s="137"/>
      <c r="DX39" s="137"/>
      <c r="DY39" s="137"/>
      <c r="DZ39" s="137"/>
      <c r="EA39" s="137"/>
      <c r="EB39" s="137"/>
      <c r="EC39" s="137"/>
      <c r="ED39" s="137"/>
      <c r="EE39" s="137"/>
      <c r="EF39" s="137"/>
      <c r="EG39" s="137"/>
      <c r="EH39" s="137"/>
      <c r="EI39" s="137"/>
      <c r="EJ39" s="137"/>
      <c r="EK39" s="137"/>
      <c r="EL39" s="137"/>
      <c r="EM39" s="137"/>
    </row>
    <row r="40" spans="59:143" s="64" customFormat="1" ht="18.75" x14ac:dyDescent="0.25">
      <c r="BG40" s="137"/>
      <c r="BH40" s="137"/>
      <c r="BI40" s="137"/>
      <c r="BJ40" s="137"/>
      <c r="BK40" s="137"/>
      <c r="BL40" s="85"/>
      <c r="BM40" s="85">
        <v>28</v>
      </c>
      <c r="BN40" s="343"/>
      <c r="BO40" s="343"/>
      <c r="BP40" s="343"/>
      <c r="BQ40" s="343"/>
      <c r="BR40" s="343"/>
      <c r="BS40" s="343"/>
      <c r="BT40" s="343"/>
      <c r="BU40" s="343"/>
      <c r="BV40" s="353"/>
      <c r="BW40" s="357"/>
      <c r="BX40"/>
      <c r="BY40" s="137"/>
      <c r="BZ40" s="137"/>
      <c r="CA40" s="137"/>
      <c r="CB40" s="361" t="str">
        <f t="shared" si="0"/>
        <v/>
      </c>
      <c r="CC40" s="361" t="str">
        <f t="shared" si="1"/>
        <v/>
      </c>
      <c r="CD40" s="137"/>
      <c r="CE40" s="137"/>
      <c r="CF40" s="137"/>
      <c r="CG40" s="67"/>
      <c r="CH40" s="67"/>
      <c r="CI40" s="67"/>
      <c r="CJ40" s="67"/>
      <c r="CK40" s="67"/>
      <c r="CL40" s="137"/>
      <c r="CM40" s="137"/>
      <c r="CN40" s="137"/>
      <c r="CO40" s="137"/>
      <c r="CP40" s="137"/>
      <c r="CQ40" s="137"/>
      <c r="CR40" s="137"/>
      <c r="CS40" s="137"/>
      <c r="CT40" s="137"/>
      <c r="CU40" s="137"/>
      <c r="CV40" s="137"/>
      <c r="CW40" s="137"/>
      <c r="CX40" s="137"/>
      <c r="CY40" s="137"/>
      <c r="CZ40" s="137"/>
      <c r="DA40" s="137"/>
      <c r="DB40" s="137"/>
      <c r="DC40" s="137"/>
      <c r="DD40" s="137"/>
      <c r="DE40" s="137"/>
      <c r="DF40" s="137"/>
      <c r="DG40" s="137"/>
      <c r="DH40" s="137"/>
      <c r="DI40" s="137"/>
      <c r="DJ40" s="137"/>
      <c r="DK40" s="137"/>
      <c r="DL40" s="137"/>
      <c r="DM40" s="137"/>
      <c r="DN40" s="137"/>
      <c r="DO40" s="137"/>
      <c r="DP40" s="137"/>
      <c r="DQ40" s="137"/>
      <c r="DR40" s="137"/>
      <c r="DS40" s="137"/>
      <c r="DT40" s="137"/>
      <c r="DU40" s="137"/>
      <c r="DV40" s="137"/>
      <c r="DW40" s="137"/>
      <c r="DX40" s="137"/>
      <c r="DY40" s="137"/>
      <c r="DZ40" s="137"/>
      <c r="EA40" s="137"/>
      <c r="EB40" s="137"/>
      <c r="EC40" s="137"/>
      <c r="ED40" s="137"/>
      <c r="EE40" s="137"/>
      <c r="EF40" s="137"/>
      <c r="EG40" s="137"/>
      <c r="EH40" s="137"/>
      <c r="EI40" s="137"/>
      <c r="EJ40" s="137"/>
      <c r="EK40" s="137"/>
      <c r="EL40" s="137"/>
      <c r="EM40" s="137"/>
    </row>
    <row r="41" spans="59:143" s="64" customFormat="1" ht="18.75" x14ac:dyDescent="0.25">
      <c r="BG41" s="137"/>
      <c r="BH41" s="137"/>
      <c r="BI41" s="137"/>
      <c r="BJ41" s="137"/>
      <c r="BK41" s="137"/>
      <c r="BL41" s="85"/>
      <c r="BM41" s="85">
        <v>29</v>
      </c>
      <c r="BN41" s="343"/>
      <c r="BO41" s="343"/>
      <c r="BP41" s="343"/>
      <c r="BQ41" s="343"/>
      <c r="BR41" s="343"/>
      <c r="BS41" s="343"/>
      <c r="BT41" s="343"/>
      <c r="BU41" s="343"/>
      <c r="BV41" s="353"/>
      <c r="BW41" s="357"/>
      <c r="BX41"/>
      <c r="BY41" s="137"/>
      <c r="BZ41" s="137"/>
      <c r="CA41" s="137"/>
      <c r="CB41" s="361" t="str">
        <f t="shared" si="0"/>
        <v/>
      </c>
      <c r="CC41" s="361" t="str">
        <f t="shared" si="1"/>
        <v/>
      </c>
      <c r="CD41" s="137"/>
      <c r="CE41" s="137"/>
      <c r="CF41" s="137"/>
      <c r="CG41" s="67"/>
      <c r="CH41" s="67"/>
      <c r="CI41" s="67"/>
      <c r="CJ41" s="67"/>
      <c r="CK41" s="67"/>
      <c r="CL41" s="137"/>
      <c r="CM41" s="137"/>
      <c r="CN41" s="137"/>
      <c r="CO41" s="137"/>
      <c r="CP41" s="137"/>
      <c r="CQ41" s="137"/>
      <c r="CR41" s="137"/>
      <c r="CS41" s="137"/>
      <c r="CT41" s="137"/>
      <c r="CU41" s="137"/>
      <c r="CV41" s="137"/>
      <c r="CW41" s="137"/>
      <c r="CX41" s="137"/>
      <c r="CY41" s="137"/>
      <c r="CZ41" s="137"/>
      <c r="DA41" s="137"/>
      <c r="DB41" s="137"/>
      <c r="DC41" s="137"/>
      <c r="DD41" s="137"/>
      <c r="DE41" s="137"/>
      <c r="DF41" s="137"/>
      <c r="DG41" s="137"/>
      <c r="DH41" s="137"/>
      <c r="DI41" s="137"/>
      <c r="DJ41" s="137"/>
      <c r="DK41" s="137"/>
      <c r="DL41" s="137"/>
      <c r="DM41" s="137"/>
      <c r="DN41" s="137"/>
      <c r="DO41" s="137"/>
      <c r="DP41" s="137"/>
      <c r="DQ41" s="137"/>
      <c r="DR41" s="137"/>
      <c r="DS41" s="137"/>
      <c r="DT41" s="137"/>
      <c r="DU41" s="137"/>
      <c r="DV41" s="137"/>
      <c r="DW41" s="137"/>
      <c r="DX41" s="137"/>
      <c r="DY41" s="137"/>
      <c r="DZ41" s="137"/>
      <c r="EA41" s="137"/>
      <c r="EB41" s="137"/>
      <c r="EC41" s="137"/>
      <c r="ED41" s="137"/>
      <c r="EE41" s="137"/>
      <c r="EF41" s="137"/>
      <c r="EG41" s="137"/>
      <c r="EH41" s="137"/>
      <c r="EI41" s="137"/>
      <c r="EJ41" s="137"/>
      <c r="EK41" s="137"/>
      <c r="EL41" s="137"/>
      <c r="EM41" s="137"/>
    </row>
    <row r="42" spans="59:143" s="64" customFormat="1" ht="18.75" x14ac:dyDescent="0.25">
      <c r="BG42" s="137"/>
      <c r="BH42" s="137"/>
      <c r="BI42" s="137"/>
      <c r="BJ42" s="137"/>
      <c r="BK42" s="137"/>
      <c r="BL42" s="85"/>
      <c r="BM42" s="85">
        <v>30</v>
      </c>
      <c r="BN42" s="343"/>
      <c r="BO42" s="343"/>
      <c r="BP42" s="343"/>
      <c r="BQ42" s="343"/>
      <c r="BR42" s="343"/>
      <c r="BS42" s="343"/>
      <c r="BT42" s="343"/>
      <c r="BU42" s="343"/>
      <c r="BV42" s="353"/>
      <c r="BW42" s="357"/>
      <c r="BX42"/>
      <c r="BY42" s="137"/>
      <c r="BZ42" s="137"/>
      <c r="CA42" s="137"/>
      <c r="CB42" s="361" t="str">
        <f t="shared" si="0"/>
        <v/>
      </c>
      <c r="CC42" s="361" t="str">
        <f t="shared" si="1"/>
        <v/>
      </c>
      <c r="CD42" s="137"/>
      <c r="CE42" s="137"/>
      <c r="CF42" s="137"/>
      <c r="CG42" s="67"/>
      <c r="CH42" s="67"/>
      <c r="CI42" s="67"/>
      <c r="CJ42" s="67"/>
      <c r="CK42" s="67"/>
      <c r="CL42" s="137"/>
      <c r="CM42" s="137"/>
      <c r="CN42" s="137"/>
      <c r="CO42" s="137"/>
      <c r="CP42" s="137"/>
      <c r="CQ42" s="137"/>
      <c r="CR42" s="137"/>
      <c r="CS42" s="137"/>
      <c r="CT42" s="137"/>
      <c r="CU42" s="137"/>
      <c r="CV42" s="137"/>
      <c r="CW42" s="137"/>
      <c r="CX42" s="137"/>
      <c r="CY42" s="137"/>
      <c r="CZ42" s="137"/>
      <c r="DA42" s="137"/>
      <c r="DB42" s="137"/>
      <c r="DC42" s="137"/>
      <c r="DD42" s="137"/>
      <c r="DE42" s="137"/>
      <c r="DF42" s="137"/>
      <c r="DG42" s="137"/>
      <c r="DH42" s="137"/>
      <c r="DI42" s="137"/>
      <c r="DJ42" s="137"/>
      <c r="DK42" s="137"/>
      <c r="DL42" s="137"/>
      <c r="DM42" s="137"/>
      <c r="DN42" s="137"/>
      <c r="DO42" s="137"/>
      <c r="DP42" s="137"/>
      <c r="DQ42" s="137"/>
      <c r="DR42" s="137"/>
      <c r="DS42" s="137"/>
      <c r="DT42" s="137"/>
      <c r="DU42" s="137"/>
      <c r="DV42" s="137"/>
      <c r="DW42" s="137"/>
      <c r="DX42" s="137"/>
      <c r="DY42" s="137"/>
      <c r="DZ42" s="137"/>
      <c r="EA42" s="137"/>
      <c r="EB42" s="137"/>
      <c r="EC42" s="137"/>
      <c r="ED42" s="137"/>
      <c r="EE42" s="137"/>
      <c r="EF42" s="137"/>
      <c r="EG42" s="137"/>
      <c r="EH42" s="137"/>
      <c r="EI42" s="137"/>
      <c r="EJ42" s="137"/>
      <c r="EK42" s="137"/>
      <c r="EL42" s="137"/>
      <c r="EM42" s="137"/>
    </row>
    <row r="43" spans="59:143" s="64" customFormat="1" ht="18.75" x14ac:dyDescent="0.25">
      <c r="BG43" s="137"/>
      <c r="BH43" s="137"/>
      <c r="BI43" s="137"/>
      <c r="BJ43" s="137"/>
      <c r="BK43" s="137"/>
      <c r="BL43" s="85"/>
      <c r="BM43" s="85">
        <v>31</v>
      </c>
      <c r="BN43" s="343"/>
      <c r="BO43" s="343"/>
      <c r="BP43" s="343"/>
      <c r="BQ43" s="343"/>
      <c r="BR43" s="343"/>
      <c r="BS43" s="343"/>
      <c r="BT43" s="343"/>
      <c r="BU43" s="343"/>
      <c r="BV43" s="353"/>
      <c r="BW43" s="357"/>
      <c r="BX43"/>
      <c r="BY43" s="137"/>
      <c r="BZ43" s="137"/>
      <c r="CA43" s="137"/>
      <c r="CB43" s="361" t="str">
        <f t="shared" si="0"/>
        <v/>
      </c>
      <c r="CC43" s="361" t="str">
        <f t="shared" si="1"/>
        <v/>
      </c>
      <c r="CD43" s="137"/>
      <c r="CE43" s="137"/>
      <c r="CF43" s="137"/>
      <c r="CG43" s="67"/>
      <c r="CH43" s="67"/>
      <c r="CI43" s="67"/>
      <c r="CJ43" s="67"/>
      <c r="CK43" s="67"/>
      <c r="CL43" s="137"/>
      <c r="CM43" s="137"/>
      <c r="CN43" s="137"/>
      <c r="CO43" s="137"/>
      <c r="CP43" s="137"/>
      <c r="CQ43" s="137"/>
      <c r="CR43" s="137"/>
      <c r="CS43" s="137"/>
      <c r="CT43" s="137"/>
      <c r="CU43" s="137"/>
      <c r="CV43" s="137"/>
      <c r="CW43" s="137"/>
      <c r="CX43" s="137"/>
      <c r="CY43" s="137"/>
      <c r="CZ43" s="137"/>
      <c r="DA43" s="137"/>
      <c r="DB43" s="137"/>
      <c r="DC43" s="137"/>
      <c r="DD43" s="137"/>
      <c r="DE43" s="137"/>
      <c r="DF43" s="137"/>
      <c r="DG43" s="137"/>
      <c r="DH43" s="137"/>
      <c r="DI43" s="137"/>
      <c r="DJ43" s="137"/>
      <c r="DK43" s="137"/>
      <c r="DL43" s="137"/>
      <c r="DM43" s="137"/>
      <c r="DN43" s="137"/>
      <c r="DO43" s="137"/>
      <c r="DP43" s="137"/>
      <c r="DQ43" s="137"/>
      <c r="DR43" s="137"/>
      <c r="DS43" s="137"/>
      <c r="DT43" s="137"/>
      <c r="DU43" s="137"/>
      <c r="DV43" s="137"/>
      <c r="DW43" s="137"/>
      <c r="DX43" s="137"/>
      <c r="DY43" s="137"/>
      <c r="DZ43" s="137"/>
      <c r="EA43" s="137"/>
      <c r="EB43" s="137"/>
      <c r="EC43" s="137"/>
      <c r="ED43" s="137"/>
      <c r="EE43" s="137"/>
      <c r="EF43" s="137"/>
      <c r="EG43" s="137"/>
      <c r="EH43" s="137"/>
      <c r="EI43" s="137"/>
      <c r="EJ43" s="137"/>
      <c r="EK43" s="137"/>
      <c r="EL43" s="137"/>
      <c r="EM43" s="137"/>
    </row>
    <row r="44" spans="59:143" s="64" customFormat="1" ht="18.75" x14ac:dyDescent="0.25">
      <c r="BG44" s="137"/>
      <c r="BH44" s="137"/>
      <c r="BI44" s="137"/>
      <c r="BJ44" s="137"/>
      <c r="BK44" s="137"/>
      <c r="BL44" s="85"/>
      <c r="BM44" s="85">
        <v>32</v>
      </c>
      <c r="BN44" s="343"/>
      <c r="BO44" s="343"/>
      <c r="BP44" s="343"/>
      <c r="BQ44" s="343"/>
      <c r="BR44" s="343"/>
      <c r="BS44" s="343"/>
      <c r="BT44" s="343"/>
      <c r="BU44" s="343"/>
      <c r="BV44" s="353"/>
      <c r="BW44" s="357"/>
      <c r="BX44"/>
      <c r="BY44" s="137"/>
      <c r="BZ44" s="137"/>
      <c r="CA44" s="137"/>
      <c r="CB44" s="361" t="str">
        <f t="shared" si="0"/>
        <v/>
      </c>
      <c r="CC44" s="361" t="str">
        <f t="shared" si="1"/>
        <v/>
      </c>
      <c r="CD44" s="137"/>
      <c r="CE44" s="137"/>
      <c r="CF44" s="137"/>
      <c r="CG44" s="67"/>
      <c r="CH44" s="67"/>
      <c r="CI44" s="67"/>
      <c r="CJ44" s="67"/>
      <c r="CK44" s="67"/>
      <c r="CL44" s="137"/>
      <c r="CM44" s="137"/>
      <c r="CN44" s="137"/>
      <c r="CO44" s="137"/>
      <c r="CP44" s="137"/>
      <c r="CQ44" s="137"/>
      <c r="CR44" s="137"/>
      <c r="CS44" s="137"/>
      <c r="CT44" s="137"/>
      <c r="CU44" s="137"/>
      <c r="CV44" s="137"/>
      <c r="CW44" s="137"/>
      <c r="CX44" s="137"/>
      <c r="CY44" s="137"/>
      <c r="CZ44" s="137"/>
      <c r="DA44" s="137"/>
      <c r="DB44" s="137"/>
      <c r="DC44" s="137"/>
      <c r="DD44" s="137"/>
      <c r="DE44" s="137"/>
      <c r="DF44" s="137"/>
      <c r="DG44" s="137"/>
      <c r="DH44" s="137"/>
      <c r="DI44" s="137"/>
      <c r="DJ44" s="137"/>
      <c r="DK44" s="137"/>
      <c r="DL44" s="137"/>
      <c r="DM44" s="137"/>
      <c r="DN44" s="137"/>
      <c r="DO44" s="137"/>
      <c r="DP44" s="137"/>
      <c r="DQ44" s="137"/>
      <c r="DR44" s="137"/>
      <c r="DS44" s="137"/>
      <c r="DT44" s="137"/>
      <c r="DU44" s="137"/>
      <c r="DV44" s="137"/>
      <c r="DW44" s="137"/>
      <c r="DX44" s="137"/>
      <c r="DY44" s="137"/>
      <c r="DZ44" s="137"/>
      <c r="EA44" s="137"/>
      <c r="EB44" s="137"/>
      <c r="EC44" s="137"/>
      <c r="ED44" s="137"/>
      <c r="EE44" s="137"/>
      <c r="EF44" s="137"/>
      <c r="EG44" s="137"/>
      <c r="EH44" s="137"/>
      <c r="EI44" s="137"/>
      <c r="EJ44" s="137"/>
      <c r="EK44" s="137"/>
      <c r="EL44" s="137"/>
      <c r="EM44" s="137"/>
    </row>
    <row r="45" spans="59:143" s="64" customFormat="1" ht="18.75" x14ac:dyDescent="0.25">
      <c r="BG45" s="137"/>
      <c r="BH45" s="137"/>
      <c r="BI45" s="137"/>
      <c r="BJ45" s="137"/>
      <c r="BK45" s="137"/>
      <c r="BL45" s="85"/>
      <c r="BM45" s="85">
        <v>33</v>
      </c>
      <c r="BN45" s="343"/>
      <c r="BO45" s="343"/>
      <c r="BP45" s="343"/>
      <c r="BQ45" s="343"/>
      <c r="BR45" s="343"/>
      <c r="BS45" s="343"/>
      <c r="BT45" s="343"/>
      <c r="BU45" s="343"/>
      <c r="BV45" s="353"/>
      <c r="BW45" s="357"/>
      <c r="BX45"/>
      <c r="BY45" s="137"/>
      <c r="BZ45" s="137"/>
      <c r="CA45" s="137"/>
      <c r="CB45" s="361" t="str">
        <f t="shared" si="0"/>
        <v/>
      </c>
      <c r="CC45" s="361" t="str">
        <f t="shared" si="1"/>
        <v/>
      </c>
      <c r="CD45" s="137"/>
      <c r="CE45" s="137"/>
      <c r="CF45" s="137"/>
      <c r="CG45" s="67"/>
      <c r="CH45" s="67"/>
      <c r="CI45" s="67"/>
      <c r="CJ45" s="67"/>
      <c r="CK45" s="67"/>
      <c r="CL45" s="137"/>
      <c r="CM45" s="137"/>
      <c r="CN45" s="137"/>
      <c r="CO45" s="137"/>
      <c r="CP45" s="137"/>
      <c r="CQ45" s="137"/>
      <c r="CR45" s="137"/>
      <c r="CS45" s="137"/>
      <c r="CT45" s="137"/>
      <c r="CU45" s="137"/>
      <c r="CV45" s="137"/>
      <c r="CW45" s="137"/>
      <c r="CX45" s="137"/>
      <c r="CY45" s="137"/>
      <c r="CZ45" s="137"/>
      <c r="DA45" s="137"/>
      <c r="DB45" s="137"/>
      <c r="DC45" s="137"/>
      <c r="DD45" s="137"/>
      <c r="DE45" s="137"/>
      <c r="DF45" s="137"/>
      <c r="DG45" s="137"/>
      <c r="DH45" s="137"/>
      <c r="DI45" s="137"/>
      <c r="DJ45" s="137"/>
      <c r="DK45" s="137"/>
      <c r="DL45" s="137"/>
      <c r="DM45" s="137"/>
      <c r="DN45" s="137"/>
      <c r="DO45" s="137"/>
      <c r="DP45" s="137"/>
      <c r="DQ45" s="137"/>
      <c r="DR45" s="137"/>
      <c r="DS45" s="137"/>
      <c r="DT45" s="137"/>
      <c r="DU45" s="137"/>
      <c r="DV45" s="137"/>
      <c r="DW45" s="137"/>
      <c r="DX45" s="137"/>
      <c r="DY45" s="137"/>
      <c r="DZ45" s="137"/>
      <c r="EA45" s="137"/>
      <c r="EB45" s="137"/>
      <c r="EC45" s="137"/>
      <c r="ED45" s="137"/>
      <c r="EE45" s="137"/>
      <c r="EF45" s="137"/>
      <c r="EG45" s="137"/>
      <c r="EH45" s="137"/>
      <c r="EI45" s="137"/>
      <c r="EJ45" s="137"/>
      <c r="EK45" s="137"/>
      <c r="EL45" s="137"/>
      <c r="EM45" s="137"/>
    </row>
    <row r="46" spans="59:143" s="64" customFormat="1" ht="18.75" x14ac:dyDescent="0.25">
      <c r="BG46" s="137"/>
      <c r="BH46" s="137"/>
      <c r="BI46" s="137"/>
      <c r="BJ46" s="137"/>
      <c r="BK46" s="137"/>
      <c r="BL46" s="85"/>
      <c r="BM46" s="85">
        <v>34</v>
      </c>
      <c r="BN46" s="343"/>
      <c r="BO46" s="343"/>
      <c r="BP46" s="343"/>
      <c r="BQ46" s="343"/>
      <c r="BR46" s="343"/>
      <c r="BS46" s="343"/>
      <c r="BT46" s="343"/>
      <c r="BU46" s="343"/>
      <c r="BV46" s="353"/>
      <c r="BW46" s="357"/>
      <c r="BX46"/>
      <c r="BY46" s="137"/>
      <c r="BZ46" s="137"/>
      <c r="CA46" s="137"/>
      <c r="CB46" s="361" t="str">
        <f t="shared" si="0"/>
        <v/>
      </c>
      <c r="CC46" s="361" t="str">
        <f t="shared" si="1"/>
        <v/>
      </c>
      <c r="CD46" s="137"/>
      <c r="CE46" s="137"/>
      <c r="CF46" s="137"/>
      <c r="CG46" s="67"/>
      <c r="CH46" s="67"/>
      <c r="CI46" s="67"/>
      <c r="CJ46" s="67"/>
      <c r="CK46" s="67"/>
      <c r="CL46" s="137"/>
      <c r="CM46" s="137"/>
      <c r="CN46" s="137"/>
      <c r="CO46" s="137"/>
      <c r="CP46" s="137"/>
      <c r="CQ46" s="137"/>
      <c r="CR46" s="137"/>
      <c r="CS46" s="137"/>
      <c r="CT46" s="137"/>
      <c r="CU46" s="137"/>
      <c r="CV46" s="137"/>
      <c r="CW46" s="137"/>
      <c r="CX46" s="137"/>
      <c r="CY46" s="137"/>
      <c r="CZ46" s="137"/>
      <c r="DA46" s="137"/>
      <c r="DB46" s="137"/>
      <c r="DC46" s="137"/>
      <c r="DD46" s="137"/>
      <c r="DE46" s="137"/>
      <c r="DF46" s="137"/>
      <c r="DG46" s="137"/>
      <c r="DH46" s="137"/>
      <c r="DI46" s="137"/>
      <c r="DJ46" s="137"/>
      <c r="DK46" s="137"/>
      <c r="DL46" s="137"/>
      <c r="DM46" s="137"/>
      <c r="DN46" s="137"/>
      <c r="DO46" s="137"/>
      <c r="DP46" s="137"/>
      <c r="DQ46" s="137"/>
      <c r="DR46" s="137"/>
      <c r="DS46" s="137"/>
      <c r="DT46" s="137"/>
      <c r="DU46" s="137"/>
      <c r="DV46" s="137"/>
      <c r="DW46" s="137"/>
      <c r="DX46" s="137"/>
      <c r="DY46" s="137"/>
      <c r="DZ46" s="137"/>
      <c r="EA46" s="137"/>
      <c r="EB46" s="137"/>
      <c r="EC46" s="137"/>
      <c r="ED46" s="137"/>
      <c r="EE46" s="137"/>
      <c r="EF46" s="137"/>
      <c r="EG46" s="137"/>
      <c r="EH46" s="137"/>
      <c r="EI46" s="137"/>
      <c r="EJ46" s="137"/>
      <c r="EK46" s="137"/>
      <c r="EL46" s="137"/>
      <c r="EM46" s="137"/>
    </row>
    <row r="47" spans="59:143" s="64" customFormat="1" ht="18.75" x14ac:dyDescent="0.25">
      <c r="BG47" s="137"/>
      <c r="BH47" s="137"/>
      <c r="BI47" s="137"/>
      <c r="BJ47" s="137"/>
      <c r="BK47" s="137"/>
      <c r="BL47" s="85"/>
      <c r="BM47" s="85">
        <v>35</v>
      </c>
      <c r="BN47" s="343"/>
      <c r="BO47" s="343"/>
      <c r="BP47" s="343"/>
      <c r="BQ47" s="343"/>
      <c r="BR47" s="343"/>
      <c r="BS47" s="343"/>
      <c r="BT47" s="343"/>
      <c r="BU47" s="343"/>
      <c r="BV47" s="353"/>
      <c r="BW47" s="357"/>
      <c r="BX47"/>
      <c r="BY47" s="137"/>
      <c r="BZ47" s="137"/>
      <c r="CA47" s="137"/>
      <c r="CB47" s="361" t="str">
        <f t="shared" si="0"/>
        <v/>
      </c>
      <c r="CC47" s="361" t="str">
        <f t="shared" si="1"/>
        <v/>
      </c>
      <c r="CD47" s="137"/>
      <c r="CE47" s="137"/>
      <c r="CF47" s="137"/>
      <c r="CG47" s="67"/>
      <c r="CH47" s="67"/>
      <c r="CI47" s="67"/>
      <c r="CJ47" s="67"/>
      <c r="CK47" s="67"/>
      <c r="CL47" s="137"/>
      <c r="CM47" s="137"/>
      <c r="CN47" s="137"/>
      <c r="CO47" s="137"/>
      <c r="CP47" s="137"/>
      <c r="CQ47" s="137"/>
      <c r="CR47" s="137"/>
      <c r="CS47" s="137"/>
      <c r="CT47" s="137"/>
      <c r="CU47" s="137"/>
      <c r="CV47" s="137"/>
      <c r="CW47" s="137"/>
      <c r="CX47" s="137"/>
      <c r="CY47" s="137"/>
      <c r="CZ47" s="137"/>
      <c r="DA47" s="137"/>
      <c r="DB47" s="137"/>
      <c r="DC47" s="137"/>
      <c r="DD47" s="137"/>
      <c r="DE47" s="137"/>
      <c r="DF47" s="137"/>
      <c r="DG47" s="137"/>
      <c r="DH47" s="137"/>
      <c r="DI47" s="137"/>
      <c r="DJ47" s="137"/>
      <c r="DK47" s="137"/>
      <c r="DL47" s="137"/>
      <c r="DM47" s="137"/>
      <c r="DN47" s="137"/>
      <c r="DO47" s="137"/>
      <c r="DP47" s="137"/>
      <c r="DQ47" s="137"/>
      <c r="DR47" s="137"/>
      <c r="DS47" s="137"/>
      <c r="DT47" s="137"/>
      <c r="DU47" s="137"/>
      <c r="DV47" s="137"/>
      <c r="DW47" s="137"/>
      <c r="DX47" s="137"/>
      <c r="DY47" s="137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</row>
    <row r="48" spans="59:143" s="64" customFormat="1" ht="18.75" x14ac:dyDescent="0.25">
      <c r="BG48" s="137"/>
      <c r="BH48" s="137"/>
      <c r="BI48" s="137"/>
      <c r="BJ48" s="137"/>
      <c r="BK48" s="137"/>
      <c r="BL48" s="85"/>
      <c r="BM48" s="85">
        <v>36</v>
      </c>
      <c r="BN48" s="343"/>
      <c r="BO48" s="343"/>
      <c r="BP48" s="343"/>
      <c r="BQ48" s="343"/>
      <c r="BR48" s="343"/>
      <c r="BS48" s="343"/>
      <c r="BT48" s="343"/>
      <c r="BU48" s="343"/>
      <c r="BV48" s="353"/>
      <c r="BW48" s="357"/>
      <c r="BX48"/>
      <c r="BY48" s="137"/>
      <c r="BZ48" s="137"/>
      <c r="CA48" s="137"/>
      <c r="CB48" s="361" t="str">
        <f t="shared" si="0"/>
        <v/>
      </c>
      <c r="CC48" s="361" t="str">
        <f t="shared" si="1"/>
        <v/>
      </c>
      <c r="CD48" s="137"/>
      <c r="CE48" s="137"/>
      <c r="CF48" s="137"/>
      <c r="CG48" s="67"/>
      <c r="CH48" s="67"/>
      <c r="CI48" s="67"/>
      <c r="CJ48" s="67"/>
      <c r="CK48" s="6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37"/>
      <c r="CW48" s="137"/>
      <c r="CX48" s="137"/>
      <c r="CY48" s="137"/>
      <c r="CZ48" s="137"/>
      <c r="DA48" s="137"/>
      <c r="DB48" s="137"/>
      <c r="DC48" s="137"/>
      <c r="DD48" s="137"/>
      <c r="DE48" s="137"/>
      <c r="DF48" s="137"/>
      <c r="DG48" s="137"/>
      <c r="DH48" s="137"/>
      <c r="DI48" s="137"/>
      <c r="DJ48" s="137"/>
      <c r="DK48" s="137"/>
      <c r="DL48" s="137"/>
      <c r="DM48" s="137"/>
      <c r="DN48" s="137"/>
      <c r="DO48" s="137"/>
      <c r="DP48" s="137"/>
      <c r="DQ48" s="137"/>
      <c r="DR48" s="137"/>
      <c r="DS48" s="137"/>
      <c r="DT48" s="137"/>
      <c r="DU48" s="137"/>
      <c r="DV48" s="137"/>
      <c r="DW48" s="137"/>
      <c r="DX48" s="137"/>
      <c r="DY48" s="137"/>
      <c r="DZ48" s="137"/>
      <c r="EA48" s="137"/>
      <c r="EB48" s="137"/>
      <c r="EC48" s="137"/>
      <c r="ED48" s="137"/>
      <c r="EE48" s="137"/>
      <c r="EF48" s="137"/>
      <c r="EG48" s="137"/>
      <c r="EH48" s="137"/>
      <c r="EI48" s="137"/>
      <c r="EJ48" s="137"/>
      <c r="EK48" s="137"/>
      <c r="EL48" s="137"/>
      <c r="EM48" s="137"/>
    </row>
    <row r="49" spans="59:143" s="64" customFormat="1" ht="18.75" x14ac:dyDescent="0.25">
      <c r="BG49" s="137"/>
      <c r="BH49" s="137"/>
      <c r="BI49" s="137"/>
      <c r="BJ49" s="137"/>
      <c r="BK49" s="137"/>
      <c r="BL49" s="85"/>
      <c r="BM49" s="85">
        <v>37</v>
      </c>
      <c r="BN49" s="343"/>
      <c r="BO49" s="343"/>
      <c r="BP49" s="343"/>
      <c r="BQ49" s="343"/>
      <c r="BR49" s="343"/>
      <c r="BS49" s="343"/>
      <c r="BT49" s="343"/>
      <c r="BU49" s="343"/>
      <c r="BV49" s="353"/>
      <c r="BW49" s="357"/>
      <c r="BX49"/>
      <c r="BY49" s="137"/>
      <c r="BZ49" s="137"/>
      <c r="CA49" s="137"/>
      <c r="CB49" s="361" t="str">
        <f t="shared" si="0"/>
        <v/>
      </c>
      <c r="CC49" s="361" t="str">
        <f t="shared" si="1"/>
        <v/>
      </c>
      <c r="CD49" s="137"/>
      <c r="CE49" s="137"/>
      <c r="CF49" s="137"/>
      <c r="CG49" s="67"/>
      <c r="CH49" s="67"/>
      <c r="CI49" s="67"/>
      <c r="CJ49" s="67"/>
      <c r="CK49" s="67"/>
      <c r="CL49" s="137"/>
      <c r="CM49" s="137"/>
      <c r="CN49" s="137"/>
      <c r="CO49" s="137"/>
      <c r="CP49" s="137"/>
      <c r="CQ49" s="137"/>
      <c r="CR49" s="137"/>
      <c r="CS49" s="137"/>
      <c r="CT49" s="137"/>
      <c r="CU49" s="137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7"/>
      <c r="DX49" s="137"/>
      <c r="DY49" s="137"/>
      <c r="DZ49" s="137"/>
      <c r="EA49" s="137"/>
      <c r="EB49" s="137"/>
      <c r="EC49" s="137"/>
      <c r="ED49" s="137"/>
      <c r="EE49" s="137"/>
      <c r="EF49" s="137"/>
      <c r="EG49" s="137"/>
      <c r="EH49" s="137"/>
      <c r="EI49" s="137"/>
      <c r="EJ49" s="137"/>
      <c r="EK49" s="137"/>
      <c r="EL49" s="137"/>
      <c r="EM49" s="137"/>
    </row>
    <row r="50" spans="59:143" s="64" customFormat="1" ht="18.75" x14ac:dyDescent="0.25">
      <c r="BG50" s="137"/>
      <c r="BH50" s="137"/>
      <c r="BI50" s="137"/>
      <c r="BJ50" s="137"/>
      <c r="BK50" s="137"/>
      <c r="BL50" s="85"/>
      <c r="BM50" s="85">
        <v>38</v>
      </c>
      <c r="BN50" s="343"/>
      <c r="BO50" s="343"/>
      <c r="BP50" s="343"/>
      <c r="BQ50" s="343"/>
      <c r="BR50" s="343"/>
      <c r="BS50" s="343"/>
      <c r="BT50" s="343"/>
      <c r="BU50" s="343"/>
      <c r="BV50" s="353"/>
      <c r="BW50" s="357"/>
      <c r="BX50"/>
      <c r="BY50" s="137"/>
      <c r="BZ50" s="137"/>
      <c r="CA50" s="137"/>
      <c r="CB50" s="361" t="str">
        <f t="shared" si="0"/>
        <v/>
      </c>
      <c r="CC50" s="361" t="str">
        <f t="shared" si="1"/>
        <v/>
      </c>
      <c r="CD50" s="137"/>
      <c r="CE50" s="137"/>
      <c r="CF50" s="137"/>
      <c r="CG50" s="67"/>
      <c r="CH50" s="67"/>
      <c r="CI50" s="67"/>
      <c r="CJ50" s="67"/>
      <c r="CK50" s="67"/>
      <c r="CL50" s="137"/>
      <c r="CM50" s="137"/>
      <c r="CN50" s="137"/>
      <c r="CO50" s="137"/>
      <c r="CP50" s="137"/>
      <c r="CQ50" s="137"/>
      <c r="CR50" s="137"/>
      <c r="CS50" s="137"/>
      <c r="CT50" s="137"/>
      <c r="CU50" s="137"/>
      <c r="CV50" s="137"/>
      <c r="CW50" s="13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  <c r="DH50" s="137"/>
      <c r="DI50" s="137"/>
      <c r="DJ50" s="137"/>
      <c r="DK50" s="137"/>
      <c r="DL50" s="137"/>
      <c r="DM50" s="137"/>
      <c r="DN50" s="137"/>
      <c r="DO50" s="137"/>
      <c r="DP50" s="137"/>
      <c r="DQ50" s="137"/>
      <c r="DR50" s="137"/>
      <c r="DS50" s="137"/>
      <c r="DT50" s="137"/>
      <c r="DU50" s="137"/>
      <c r="DV50" s="137"/>
      <c r="DW50" s="137"/>
      <c r="DX50" s="137"/>
      <c r="DY50" s="137"/>
      <c r="DZ50" s="137"/>
      <c r="EA50" s="137"/>
      <c r="EB50" s="137"/>
      <c r="EC50" s="137"/>
      <c r="ED50" s="137"/>
      <c r="EE50" s="137"/>
      <c r="EF50" s="137"/>
      <c r="EG50" s="137"/>
      <c r="EH50" s="137"/>
      <c r="EI50" s="137"/>
      <c r="EJ50" s="137"/>
      <c r="EK50" s="137"/>
      <c r="EL50" s="137"/>
      <c r="EM50" s="137"/>
    </row>
    <row r="51" spans="59:143" s="64" customFormat="1" ht="18.75" x14ac:dyDescent="0.25">
      <c r="BG51" s="137"/>
      <c r="BH51" s="137"/>
      <c r="BI51" s="137"/>
      <c r="BJ51" s="137"/>
      <c r="BK51" s="137"/>
      <c r="BL51" s="85"/>
      <c r="BM51" s="85">
        <v>39</v>
      </c>
      <c r="BN51" s="343"/>
      <c r="BO51" s="343"/>
      <c r="BP51" s="343"/>
      <c r="BQ51" s="343"/>
      <c r="BR51" s="343"/>
      <c r="BS51" s="343"/>
      <c r="BT51" s="343"/>
      <c r="BU51" s="343"/>
      <c r="BV51" s="353"/>
      <c r="BW51" s="357"/>
      <c r="BX51"/>
      <c r="BY51" s="137"/>
      <c r="BZ51" s="137"/>
      <c r="CA51" s="137"/>
      <c r="CB51" s="361" t="str">
        <f t="shared" si="0"/>
        <v/>
      </c>
      <c r="CC51" s="361" t="str">
        <f t="shared" si="1"/>
        <v/>
      </c>
      <c r="CD51" s="137"/>
      <c r="CE51" s="137"/>
      <c r="CF51" s="137"/>
      <c r="CG51" s="67"/>
      <c r="CH51" s="67"/>
      <c r="CI51" s="67"/>
      <c r="CJ51" s="67"/>
      <c r="CK51" s="67"/>
      <c r="CL51" s="137"/>
      <c r="CM51" s="137"/>
      <c r="CN51" s="137"/>
      <c r="CO51" s="137"/>
      <c r="CP51" s="137"/>
      <c r="CQ51" s="137"/>
      <c r="CR51" s="137"/>
      <c r="CS51" s="137"/>
      <c r="CT51" s="137"/>
      <c r="CU51" s="137"/>
      <c r="CV51" s="137"/>
      <c r="CW51" s="137"/>
      <c r="CX51" s="137"/>
      <c r="CY51" s="137"/>
      <c r="CZ51" s="137"/>
      <c r="DA51" s="137"/>
      <c r="DB51" s="137"/>
      <c r="DC51" s="137"/>
      <c r="DD51" s="137"/>
      <c r="DE51" s="137"/>
      <c r="DF51" s="137"/>
      <c r="DG51" s="137"/>
      <c r="DH51" s="137"/>
      <c r="DI51" s="137"/>
      <c r="DJ51" s="137"/>
      <c r="DK51" s="137"/>
      <c r="DL51" s="137"/>
      <c r="DM51" s="137"/>
      <c r="DN51" s="137"/>
      <c r="DO51" s="137"/>
      <c r="DP51" s="137"/>
      <c r="DQ51" s="137"/>
      <c r="DR51" s="137"/>
      <c r="DS51" s="137"/>
      <c r="DT51" s="137"/>
      <c r="DU51" s="137"/>
      <c r="DV51" s="137"/>
      <c r="DW51" s="137"/>
      <c r="DX51" s="137"/>
      <c r="DY51" s="137"/>
      <c r="DZ51" s="137"/>
      <c r="EA51" s="137"/>
      <c r="EB51" s="137"/>
      <c r="EC51" s="137"/>
      <c r="ED51" s="137"/>
      <c r="EE51" s="137"/>
      <c r="EF51" s="137"/>
      <c r="EG51" s="137"/>
      <c r="EH51" s="137"/>
      <c r="EI51" s="137"/>
      <c r="EJ51" s="137"/>
      <c r="EK51" s="137"/>
      <c r="EL51" s="137"/>
      <c r="EM51" s="137"/>
    </row>
  </sheetData>
  <mergeCells count="1">
    <mergeCell ref="BR11:BU11"/>
  </mergeCells>
  <dataValidations count="1">
    <dataValidation type="list" allowBlank="1" showInputMessage="1" showErrorMessage="1" sqref="BW13:BW51">
      <formula1>$BZ$313:$BZ$315</formula1>
    </dataValidation>
  </dataValidations>
  <hyperlinks>
    <hyperlink ref="BX13:BX51" location="AAC6!BM305" display="AAC6!BM305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H66"/>
  <sheetViews>
    <sheetView zoomScale="60" zoomScaleNormal="60" workbookViewId="0">
      <selection activeCell="D11" sqref="D11"/>
    </sheetView>
  </sheetViews>
  <sheetFormatPr baseColWidth="10" defaultRowHeight="15" x14ac:dyDescent="0.25"/>
  <cols>
    <col min="1" max="1" width="15.42578125" style="26" customWidth="1"/>
    <col min="2" max="2" width="45.42578125" style="16" customWidth="1"/>
    <col min="3" max="3" width="15.5703125" style="23" customWidth="1"/>
    <col min="4" max="5" width="32.5703125" customWidth="1"/>
    <col min="6" max="6" width="44.5703125" customWidth="1"/>
    <col min="7" max="7" width="23.5703125" customWidth="1"/>
  </cols>
  <sheetData>
    <row r="1" spans="1:8" ht="30" customHeight="1" x14ac:dyDescent="0.25">
      <c r="A1" s="379" t="s">
        <v>20</v>
      </c>
      <c r="B1" s="379"/>
      <c r="C1" s="379"/>
      <c r="D1" s="379"/>
      <c r="E1" s="379"/>
      <c r="F1" s="379"/>
      <c r="G1" s="379"/>
    </row>
    <row r="2" spans="1:8" s="2" customFormat="1" ht="32.25" customHeight="1" x14ac:dyDescent="0.25">
      <c r="A2" s="379" t="s">
        <v>21</v>
      </c>
      <c r="B2" s="379"/>
      <c r="C2" s="379"/>
      <c r="D2" s="379"/>
      <c r="E2" s="379"/>
      <c r="F2" s="379"/>
      <c r="G2" s="379"/>
    </row>
    <row r="3" spans="1:8" s="5" customFormat="1" ht="37.5" x14ac:dyDescent="0.25">
      <c r="A3" s="24" t="s">
        <v>4</v>
      </c>
      <c r="B3" s="13" t="s">
        <v>3</v>
      </c>
      <c r="C3" s="20" t="s">
        <v>5</v>
      </c>
      <c r="D3" s="14" t="s">
        <v>6</v>
      </c>
      <c r="E3" s="14" t="s">
        <v>7</v>
      </c>
      <c r="F3" s="15" t="s">
        <v>8</v>
      </c>
      <c r="G3" s="15" t="s">
        <v>9</v>
      </c>
    </row>
    <row r="4" spans="1:8" x14ac:dyDescent="0.25">
      <c r="A4" s="26" t="s">
        <v>43</v>
      </c>
      <c r="B4" s="17" t="s">
        <v>44</v>
      </c>
      <c r="C4" s="41" t="s">
        <v>61</v>
      </c>
      <c r="D4" s="39"/>
      <c r="E4" s="39"/>
      <c r="F4" s="36"/>
    </row>
    <row r="5" spans="1:8" x14ac:dyDescent="0.25">
      <c r="A5" s="26" t="s">
        <v>45</v>
      </c>
      <c r="B5" s="16" t="s">
        <v>46</v>
      </c>
      <c r="C5" s="41" t="s">
        <v>61</v>
      </c>
      <c r="D5" s="39"/>
      <c r="E5" s="39"/>
      <c r="F5" s="37"/>
    </row>
    <row r="6" spans="1:8" x14ac:dyDescent="0.25">
      <c r="A6" s="26" t="s">
        <v>47</v>
      </c>
      <c r="B6" s="17" t="s">
        <v>48</v>
      </c>
      <c r="C6" s="41" t="s">
        <v>61</v>
      </c>
      <c r="D6" s="39"/>
      <c r="E6" s="39"/>
      <c r="F6" s="37"/>
    </row>
    <row r="7" spans="1:8" x14ac:dyDescent="0.25">
      <c r="A7" s="26" t="s">
        <v>49</v>
      </c>
      <c r="B7" s="17" t="s">
        <v>50</v>
      </c>
      <c r="C7" s="41" t="s">
        <v>61</v>
      </c>
      <c r="D7" s="39"/>
      <c r="E7" s="39"/>
      <c r="F7" s="38"/>
    </row>
    <row r="8" spans="1:8" ht="29.25" customHeight="1" x14ac:dyDescent="0.25">
      <c r="A8" s="35" t="s">
        <v>22</v>
      </c>
      <c r="B8" s="40" t="s">
        <v>51</v>
      </c>
      <c r="C8" s="41" t="s">
        <v>61</v>
      </c>
      <c r="D8" s="10"/>
      <c r="E8" s="10"/>
      <c r="F8" s="11"/>
      <c r="G8" s="11"/>
      <c r="H8" s="4"/>
    </row>
    <row r="9" spans="1:8" ht="99.75" customHeight="1" x14ac:dyDescent="0.25">
      <c r="A9" s="35" t="s">
        <v>52</v>
      </c>
      <c r="B9" s="40" t="s">
        <v>53</v>
      </c>
      <c r="C9" s="42" t="s">
        <v>62</v>
      </c>
      <c r="D9" s="10" t="s">
        <v>72</v>
      </c>
      <c r="E9" s="10" t="s">
        <v>70</v>
      </c>
      <c r="F9" s="11" t="s">
        <v>74</v>
      </c>
      <c r="G9" s="11" t="s">
        <v>87</v>
      </c>
      <c r="H9" s="4"/>
    </row>
    <row r="10" spans="1:8" ht="29.25" customHeight="1" x14ac:dyDescent="0.25">
      <c r="A10" s="35" t="s">
        <v>54</v>
      </c>
      <c r="B10" s="40" t="s">
        <v>55</v>
      </c>
      <c r="C10" s="41" t="s">
        <v>61</v>
      </c>
      <c r="D10" s="10"/>
      <c r="E10" s="10"/>
      <c r="F10" s="11"/>
      <c r="G10" s="11"/>
      <c r="H10" s="4"/>
    </row>
    <row r="11" spans="1:8" ht="93" customHeight="1" x14ac:dyDescent="0.25">
      <c r="A11" s="35" t="s">
        <v>56</v>
      </c>
      <c r="B11" s="40" t="s">
        <v>57</v>
      </c>
      <c r="C11" s="42" t="s">
        <v>63</v>
      </c>
      <c r="D11" s="10" t="s">
        <v>68</v>
      </c>
      <c r="E11" s="10" t="s">
        <v>70</v>
      </c>
      <c r="F11" s="11" t="s">
        <v>73</v>
      </c>
      <c r="G11" s="11" t="s">
        <v>75</v>
      </c>
      <c r="H11" s="4"/>
    </row>
    <row r="12" spans="1:8" x14ac:dyDescent="0.25">
      <c r="A12" s="35" t="s">
        <v>23</v>
      </c>
      <c r="B12" s="11" t="s">
        <v>42</v>
      </c>
      <c r="C12" s="41" t="s">
        <v>61</v>
      </c>
      <c r="D12" s="10"/>
      <c r="E12" s="10"/>
      <c r="F12" s="11"/>
      <c r="G12" s="11"/>
      <c r="H12" s="4"/>
    </row>
    <row r="13" spans="1:8" x14ac:dyDescent="0.25">
      <c r="A13" s="35" t="s">
        <v>58</v>
      </c>
      <c r="B13" s="11" t="s">
        <v>59</v>
      </c>
      <c r="C13" s="41" t="s">
        <v>61</v>
      </c>
      <c r="D13" s="10"/>
      <c r="E13" s="10"/>
      <c r="F13" s="11"/>
      <c r="G13" s="11"/>
      <c r="H13" s="4"/>
    </row>
    <row r="14" spans="1:8" ht="60" x14ac:dyDescent="0.25">
      <c r="A14" s="35" t="s">
        <v>58</v>
      </c>
      <c r="B14" s="11" t="s">
        <v>60</v>
      </c>
      <c r="C14" s="42" t="s">
        <v>64</v>
      </c>
      <c r="D14" s="10" t="s">
        <v>69</v>
      </c>
      <c r="E14" s="10" t="s">
        <v>70</v>
      </c>
      <c r="F14" s="11"/>
      <c r="G14" s="11"/>
      <c r="H14" s="4"/>
    </row>
    <row r="15" spans="1:8" ht="60" x14ac:dyDescent="0.25">
      <c r="A15" s="9" t="s">
        <v>24</v>
      </c>
      <c r="B15" s="11" t="s">
        <v>25</v>
      </c>
      <c r="C15" s="42" t="s">
        <v>65</v>
      </c>
      <c r="D15" s="10"/>
      <c r="E15" s="10"/>
      <c r="F15" s="11"/>
      <c r="G15" s="11"/>
      <c r="H15" s="4"/>
    </row>
    <row r="16" spans="1:8" x14ac:dyDescent="0.25">
      <c r="A16" s="9" t="s">
        <v>26</v>
      </c>
      <c r="B16" s="11" t="s">
        <v>27</v>
      </c>
      <c r="C16" s="41" t="s">
        <v>61</v>
      </c>
      <c r="D16" s="10"/>
      <c r="E16" s="10"/>
      <c r="F16" s="11"/>
      <c r="G16" s="11"/>
      <c r="H16" s="4"/>
    </row>
    <row r="17" spans="1:8" x14ac:dyDescent="0.25">
      <c r="A17" s="9" t="s">
        <v>28</v>
      </c>
      <c r="B17" s="11" t="s">
        <v>29</v>
      </c>
      <c r="C17" s="41" t="s">
        <v>61</v>
      </c>
      <c r="D17" s="10"/>
      <c r="E17" s="10"/>
      <c r="F17" s="11"/>
      <c r="G17" s="11"/>
      <c r="H17" s="4"/>
    </row>
    <row r="18" spans="1:8" ht="93" customHeight="1" x14ac:dyDescent="0.25">
      <c r="A18" s="9" t="s">
        <v>28</v>
      </c>
      <c r="B18" s="11" t="s">
        <v>66</v>
      </c>
      <c r="C18" s="42" t="s">
        <v>67</v>
      </c>
      <c r="D18" s="10" t="s">
        <v>68</v>
      </c>
      <c r="E18" s="10" t="s">
        <v>70</v>
      </c>
      <c r="F18" s="11"/>
      <c r="G18" s="11"/>
      <c r="H18" s="4"/>
    </row>
    <row r="19" spans="1:8" x14ac:dyDescent="0.25">
      <c r="A19" s="9" t="s">
        <v>30</v>
      </c>
      <c r="B19" s="11" t="s">
        <v>31</v>
      </c>
      <c r="C19" s="41" t="s">
        <v>61</v>
      </c>
      <c r="D19" s="10"/>
      <c r="E19" s="10"/>
      <c r="F19" s="11"/>
      <c r="G19" s="11"/>
      <c r="H19" s="4"/>
    </row>
    <row r="20" spans="1:8" ht="21.75" customHeight="1" x14ac:dyDescent="0.25">
      <c r="A20" s="9" t="s">
        <v>34</v>
      </c>
      <c r="B20" s="11" t="s">
        <v>33</v>
      </c>
      <c r="C20" s="41" t="s">
        <v>61</v>
      </c>
      <c r="D20" s="10"/>
      <c r="E20" s="10"/>
      <c r="F20" s="11"/>
      <c r="G20" s="11"/>
      <c r="H20" s="4"/>
    </row>
    <row r="21" spans="1:8" x14ac:dyDescent="0.25">
      <c r="A21" s="9" t="s">
        <v>32</v>
      </c>
      <c r="B21" s="11" t="s">
        <v>35</v>
      </c>
      <c r="C21" s="41" t="s">
        <v>61</v>
      </c>
      <c r="D21" s="10"/>
      <c r="E21" s="10"/>
      <c r="F21" s="11"/>
      <c r="G21" s="11"/>
      <c r="H21" s="4"/>
    </row>
    <row r="22" spans="1:8" x14ac:dyDescent="0.25">
      <c r="A22" s="9" t="s">
        <v>36</v>
      </c>
      <c r="B22" s="11" t="s">
        <v>37</v>
      </c>
      <c r="C22" s="41" t="s">
        <v>61</v>
      </c>
      <c r="D22" s="10"/>
      <c r="E22" s="10"/>
      <c r="F22" s="11"/>
      <c r="G22" s="11"/>
      <c r="H22" s="4"/>
    </row>
    <row r="23" spans="1:8" x14ac:dyDescent="0.25">
      <c r="A23" s="9" t="s">
        <v>38</v>
      </c>
      <c r="B23" s="11" t="s">
        <v>39</v>
      </c>
      <c r="C23" s="41" t="s">
        <v>61</v>
      </c>
      <c r="D23" s="10"/>
      <c r="E23" s="10"/>
      <c r="F23" s="11"/>
      <c r="G23" s="11"/>
      <c r="H23" s="4"/>
    </row>
    <row r="24" spans="1:8" x14ac:dyDescent="0.25">
      <c r="A24" s="9" t="s">
        <v>40</v>
      </c>
      <c r="B24" s="11" t="s">
        <v>41</v>
      </c>
      <c r="C24" s="41" t="s">
        <v>61</v>
      </c>
      <c r="D24" s="10"/>
      <c r="E24" s="10"/>
      <c r="F24" s="11"/>
      <c r="G24" s="11"/>
      <c r="H24" s="4"/>
    </row>
    <row r="25" spans="1:8" x14ac:dyDescent="0.25">
      <c r="A25" s="9"/>
      <c r="B25" s="7"/>
      <c r="C25" s="19"/>
      <c r="D25" s="6"/>
      <c r="E25" s="6"/>
      <c r="F25" s="7"/>
      <c r="G25" s="7"/>
    </row>
    <row r="26" spans="1:8" x14ac:dyDescent="0.25">
      <c r="A26" s="9"/>
      <c r="B26" s="7"/>
      <c r="C26" s="19"/>
      <c r="D26" s="6"/>
      <c r="E26" s="6"/>
      <c r="F26" s="7"/>
      <c r="G26" s="7"/>
    </row>
    <row r="27" spans="1:8" x14ac:dyDescent="0.25">
      <c r="A27" s="9"/>
      <c r="B27" s="7"/>
      <c r="C27" s="19"/>
      <c r="D27" s="6"/>
      <c r="E27" s="6"/>
      <c r="F27" s="7"/>
      <c r="G27" s="7"/>
    </row>
    <row r="28" spans="1:8" x14ac:dyDescent="0.25">
      <c r="A28" s="9"/>
      <c r="B28" s="7"/>
      <c r="C28" s="19"/>
      <c r="D28" s="6"/>
      <c r="E28" s="6"/>
      <c r="F28" s="7"/>
      <c r="G28" s="7"/>
    </row>
    <row r="29" spans="1:8" s="4" customFormat="1" ht="22.5" customHeight="1" x14ac:dyDescent="0.25">
      <c r="A29" s="9"/>
      <c r="B29" s="11"/>
      <c r="C29" s="19"/>
      <c r="D29" s="10"/>
      <c r="E29" s="10"/>
      <c r="F29" s="11"/>
      <c r="G29" s="11"/>
    </row>
    <row r="30" spans="1:8" x14ac:dyDescent="0.25">
      <c r="A30" s="9"/>
      <c r="C30" s="19"/>
      <c r="D30" s="6"/>
      <c r="E30" s="6"/>
      <c r="F30" s="7"/>
      <c r="G30" s="7"/>
    </row>
    <row r="31" spans="1:8" x14ac:dyDescent="0.25">
      <c r="A31" s="9"/>
      <c r="B31" s="7"/>
      <c r="C31" s="19"/>
      <c r="D31" s="6"/>
      <c r="E31" s="6"/>
      <c r="F31" s="7"/>
      <c r="G31" s="7"/>
    </row>
    <row r="32" spans="1:8" x14ac:dyDescent="0.25">
      <c r="A32" s="9"/>
      <c r="B32" s="7"/>
      <c r="C32" s="19"/>
      <c r="D32" s="6"/>
      <c r="E32" s="6"/>
      <c r="F32" s="7"/>
      <c r="G32" s="7"/>
    </row>
    <row r="33" spans="1:7" x14ac:dyDescent="0.25">
      <c r="A33" s="9"/>
      <c r="B33" s="7"/>
      <c r="C33" s="19"/>
      <c r="D33" s="6"/>
      <c r="E33" s="6"/>
      <c r="F33" s="7"/>
      <c r="G33" s="7"/>
    </row>
    <row r="34" spans="1:7" x14ac:dyDescent="0.25">
      <c r="A34" s="9"/>
      <c r="B34" s="7"/>
      <c r="C34" s="19"/>
      <c r="D34" s="6"/>
      <c r="E34" s="6"/>
      <c r="F34" s="7"/>
      <c r="G34" s="7"/>
    </row>
    <row r="35" spans="1:7" x14ac:dyDescent="0.25">
      <c r="A35" s="9"/>
      <c r="B35" s="7"/>
      <c r="C35" s="19"/>
      <c r="D35" s="6"/>
      <c r="E35" s="6"/>
      <c r="F35" s="7"/>
      <c r="G35" s="7"/>
    </row>
    <row r="36" spans="1:7" x14ac:dyDescent="0.25">
      <c r="A36" s="9"/>
      <c r="B36" s="7"/>
      <c r="C36" s="19"/>
      <c r="D36" s="6"/>
      <c r="E36" s="6"/>
      <c r="F36" s="7"/>
      <c r="G36" s="7"/>
    </row>
    <row r="37" spans="1:7" x14ac:dyDescent="0.25">
      <c r="A37" s="9"/>
      <c r="B37" s="7"/>
      <c r="C37" s="19"/>
      <c r="D37" s="6"/>
      <c r="E37" s="6"/>
      <c r="F37" s="7"/>
      <c r="G37" s="7"/>
    </row>
    <row r="38" spans="1:7" x14ac:dyDescent="0.25">
      <c r="A38" s="9"/>
      <c r="B38" s="7"/>
      <c r="C38" s="19"/>
      <c r="D38" s="6"/>
      <c r="E38" s="6"/>
      <c r="F38" s="7"/>
      <c r="G38" s="7"/>
    </row>
    <row r="39" spans="1:7" x14ac:dyDescent="0.25">
      <c r="A39" s="9"/>
      <c r="B39" s="7"/>
      <c r="C39" s="19"/>
      <c r="D39" s="6"/>
      <c r="E39" s="6"/>
      <c r="F39" s="7"/>
      <c r="G39" s="7"/>
    </row>
    <row r="40" spans="1:7" x14ac:dyDescent="0.25">
      <c r="A40" s="9"/>
      <c r="B40" s="7"/>
      <c r="C40" s="19"/>
      <c r="D40" s="6"/>
      <c r="E40" s="6"/>
      <c r="F40" s="7"/>
      <c r="G40" s="7"/>
    </row>
    <row r="41" spans="1:7" x14ac:dyDescent="0.25">
      <c r="A41" s="9"/>
      <c r="B41" s="7"/>
      <c r="C41" s="19"/>
      <c r="D41" s="6"/>
      <c r="E41" s="6"/>
      <c r="F41" s="7"/>
      <c r="G41" s="7"/>
    </row>
    <row r="42" spans="1:7" x14ac:dyDescent="0.25">
      <c r="A42" s="9"/>
      <c r="B42" s="7"/>
      <c r="C42" s="19"/>
      <c r="D42" s="6"/>
      <c r="E42" s="6"/>
      <c r="F42" s="7"/>
      <c r="G42" s="7"/>
    </row>
    <row r="43" spans="1:7" x14ac:dyDescent="0.25">
      <c r="A43" s="9"/>
      <c r="B43" s="7"/>
      <c r="C43" s="19"/>
      <c r="D43" s="6"/>
      <c r="E43" s="6"/>
      <c r="F43" s="7"/>
      <c r="G43" s="7"/>
    </row>
    <row r="44" spans="1:7" x14ac:dyDescent="0.25">
      <c r="A44" s="9"/>
      <c r="B44" s="7"/>
      <c r="C44" s="19"/>
      <c r="D44" s="6"/>
      <c r="E44" s="6"/>
      <c r="F44" s="7"/>
      <c r="G44" s="7"/>
    </row>
    <row r="45" spans="1:7" x14ac:dyDescent="0.25">
      <c r="A45" s="9"/>
      <c r="B45" s="7"/>
      <c r="C45" s="19"/>
      <c r="D45" s="6"/>
      <c r="E45" s="6"/>
      <c r="F45" s="7"/>
      <c r="G45" s="7"/>
    </row>
    <row r="46" spans="1:7" x14ac:dyDescent="0.25">
      <c r="A46" s="9"/>
      <c r="B46" s="7"/>
      <c r="C46" s="19"/>
      <c r="D46" s="6"/>
      <c r="E46" s="6"/>
      <c r="F46" s="7"/>
      <c r="G46" s="7"/>
    </row>
    <row r="47" spans="1:7" x14ac:dyDescent="0.25">
      <c r="A47" s="9"/>
      <c r="B47" s="7"/>
      <c r="C47" s="21"/>
      <c r="D47" s="7"/>
      <c r="E47" s="8"/>
      <c r="F47" s="7"/>
      <c r="G47" s="7"/>
    </row>
    <row r="48" spans="1:7" x14ac:dyDescent="0.25">
      <c r="A48" s="9"/>
      <c r="B48" s="7"/>
      <c r="C48" s="21"/>
      <c r="D48" s="8"/>
      <c r="E48" s="8"/>
      <c r="F48" s="7"/>
      <c r="G48" s="8"/>
    </row>
    <row r="49" spans="1:7" x14ac:dyDescent="0.25">
      <c r="A49" s="9"/>
      <c r="B49" s="7"/>
      <c r="C49" s="21"/>
      <c r="D49" s="8"/>
      <c r="E49" s="8"/>
      <c r="F49" s="7"/>
      <c r="G49" s="8"/>
    </row>
    <row r="50" spans="1:7" x14ac:dyDescent="0.25">
      <c r="A50" s="9"/>
      <c r="B50" s="7"/>
      <c r="C50" s="21"/>
      <c r="D50" s="8"/>
      <c r="E50" s="8"/>
      <c r="F50" s="8"/>
      <c r="G50" s="8"/>
    </row>
    <row r="51" spans="1:7" x14ac:dyDescent="0.25">
      <c r="A51" s="9"/>
      <c r="B51" s="17"/>
      <c r="C51" s="21"/>
      <c r="D51" s="12"/>
      <c r="E51" s="12"/>
      <c r="F51" s="12"/>
      <c r="G51" s="12"/>
    </row>
    <row r="52" spans="1:7" x14ac:dyDescent="0.25">
      <c r="A52" s="9"/>
      <c r="B52" s="17"/>
      <c r="C52" s="21"/>
      <c r="D52" s="12"/>
      <c r="E52" s="12"/>
      <c r="F52" s="12"/>
      <c r="G52" s="12"/>
    </row>
    <row r="53" spans="1:7" x14ac:dyDescent="0.25">
      <c r="A53" s="9"/>
      <c r="B53" s="17"/>
      <c r="C53" s="21"/>
      <c r="D53" s="12"/>
      <c r="E53" s="12"/>
      <c r="F53" s="12"/>
      <c r="G53" s="12"/>
    </row>
    <row r="54" spans="1:7" x14ac:dyDescent="0.25">
      <c r="A54" s="25"/>
      <c r="C54" s="22"/>
    </row>
    <row r="55" spans="1:7" x14ac:dyDescent="0.25">
      <c r="A55" s="31"/>
      <c r="B55" s="32" t="s">
        <v>2</v>
      </c>
      <c r="C55" s="33" t="s">
        <v>0</v>
      </c>
      <c r="D55" s="34" t="s">
        <v>1</v>
      </c>
    </row>
    <row r="56" spans="1:7" x14ac:dyDescent="0.25">
      <c r="A56" s="28"/>
      <c r="B56" s="12"/>
      <c r="C56" s="18"/>
      <c r="D56" s="29"/>
    </row>
    <row r="57" spans="1:7" ht="15.75" x14ac:dyDescent="0.25">
      <c r="A57" s="27">
        <v>1</v>
      </c>
      <c r="B57" s="11" t="s">
        <v>71</v>
      </c>
      <c r="C57" s="11" t="s">
        <v>83</v>
      </c>
      <c r="D57" s="29"/>
    </row>
    <row r="58" spans="1:7" ht="15.75" x14ac:dyDescent="0.25">
      <c r="A58" s="27">
        <v>2</v>
      </c>
      <c r="B58" s="43" t="s">
        <v>76</v>
      </c>
      <c r="C58" s="44" t="s">
        <v>81</v>
      </c>
      <c r="D58" s="45" t="s">
        <v>88</v>
      </c>
    </row>
    <row r="59" spans="1:7" ht="15.75" x14ac:dyDescent="0.25">
      <c r="A59" s="27">
        <v>3</v>
      </c>
      <c r="B59" s="11" t="s">
        <v>77</v>
      </c>
      <c r="C59" s="30" t="s">
        <v>82</v>
      </c>
      <c r="D59" s="29"/>
    </row>
    <row r="60" spans="1:7" ht="30" x14ac:dyDescent="0.25">
      <c r="A60" s="27">
        <v>4</v>
      </c>
      <c r="B60" s="46" t="s">
        <v>78</v>
      </c>
      <c r="C60" s="47" t="s">
        <v>84</v>
      </c>
      <c r="D60" s="45" t="s">
        <v>89</v>
      </c>
    </row>
    <row r="61" spans="1:7" ht="15.75" x14ac:dyDescent="0.25">
      <c r="A61" s="27">
        <v>5</v>
      </c>
      <c r="B61" s="11" t="s">
        <v>79</v>
      </c>
      <c r="C61" s="11" t="s">
        <v>85</v>
      </c>
      <c r="D61" s="12"/>
    </row>
    <row r="62" spans="1:7" ht="45" x14ac:dyDescent="0.25">
      <c r="A62" s="27">
        <v>6</v>
      </c>
      <c r="B62" s="17" t="s">
        <v>80</v>
      </c>
      <c r="C62" s="17" t="s">
        <v>86</v>
      </c>
      <c r="D62" s="12"/>
    </row>
    <row r="63" spans="1:7" ht="15.75" x14ac:dyDescent="0.25">
      <c r="A63" s="27">
        <v>7</v>
      </c>
      <c r="B63" s="12"/>
      <c r="C63" s="17"/>
      <c r="D63" s="12"/>
    </row>
    <row r="64" spans="1:7" ht="15.75" x14ac:dyDescent="0.25">
      <c r="A64" s="27">
        <v>8</v>
      </c>
      <c r="B64" s="12"/>
      <c r="C64" s="17"/>
      <c r="D64" s="12"/>
    </row>
    <row r="65" spans="1:4" x14ac:dyDescent="0.25">
      <c r="A65" s="28">
        <v>9</v>
      </c>
      <c r="B65" s="12"/>
      <c r="C65" s="17"/>
      <c r="D65" s="12"/>
    </row>
    <row r="66" spans="1:4" x14ac:dyDescent="0.25">
      <c r="A66" s="28">
        <v>10</v>
      </c>
      <c r="B66" s="12"/>
      <c r="C66" s="17"/>
      <c r="D66" s="12"/>
    </row>
  </sheetData>
  <mergeCells count="2">
    <mergeCell ref="A1:G1"/>
    <mergeCell ref="A2:G2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K31"/>
  <sheetViews>
    <sheetView topLeftCell="A7" workbookViewId="0">
      <selection activeCell="D12" sqref="D12"/>
    </sheetView>
  </sheetViews>
  <sheetFormatPr baseColWidth="10" defaultRowHeight="15" x14ac:dyDescent="0.25"/>
  <cols>
    <col min="4" max="4" width="40.42578125" customWidth="1"/>
    <col min="5" max="5" width="16.42578125" customWidth="1"/>
    <col min="6" max="9" width="22.5703125" customWidth="1"/>
  </cols>
  <sheetData>
    <row r="3" spans="2:11" ht="18.75" x14ac:dyDescent="0.25">
      <c r="B3" s="93" t="s">
        <v>220</v>
      </c>
      <c r="C3" s="192"/>
      <c r="D3" s="94"/>
      <c r="E3" s="168" t="e">
        <f>'AAC5'!BQ314</f>
        <v>#N/A</v>
      </c>
      <c r="F3" s="168"/>
      <c r="G3" s="168"/>
      <c r="H3" s="168"/>
      <c r="I3" s="94"/>
      <c r="J3" s="94"/>
      <c r="K3" s="95"/>
    </row>
    <row r="4" spans="2:11" ht="18.75" x14ac:dyDescent="0.25">
      <c r="B4" s="72" t="s">
        <v>222</v>
      </c>
      <c r="C4" s="73"/>
      <c r="D4" s="73"/>
      <c r="E4" s="214">
        <f>'AAC5'!BQ315</f>
        <v>0</v>
      </c>
      <c r="F4" s="73"/>
      <c r="G4" s="73"/>
      <c r="H4" s="73"/>
      <c r="I4" s="73"/>
      <c r="J4" s="73"/>
      <c r="K4" s="74"/>
    </row>
    <row r="5" spans="2:11" ht="18.75" x14ac:dyDescent="0.25">
      <c r="B5" s="193" t="s">
        <v>221</v>
      </c>
      <c r="C5" s="194"/>
      <c r="D5" s="194"/>
      <c r="E5" s="194">
        <f>'AAC5'!BQ316</f>
        <v>0</v>
      </c>
      <c r="F5" s="194"/>
      <c r="G5" s="194"/>
      <c r="H5" s="194"/>
      <c r="I5" s="194"/>
      <c r="J5" s="194"/>
      <c r="K5" s="195"/>
    </row>
    <row r="6" spans="2:11" ht="19.5" thickBot="1" x14ac:dyDescent="0.3">
      <c r="B6" s="268"/>
      <c r="C6" s="268"/>
      <c r="D6" s="268"/>
      <c r="E6" s="268"/>
      <c r="F6" s="269"/>
      <c r="G6" s="269"/>
      <c r="H6" s="269"/>
      <c r="I6" s="269"/>
      <c r="J6" s="268"/>
      <c r="K6" s="270"/>
    </row>
    <row r="7" spans="2:11" ht="19.5" thickBot="1" x14ac:dyDescent="0.3">
      <c r="B7" s="262"/>
      <c r="C7" s="262"/>
      <c r="D7" s="262"/>
      <c r="E7" s="263"/>
      <c r="F7" s="385" t="s">
        <v>285</v>
      </c>
      <c r="G7" s="386"/>
      <c r="H7" s="386"/>
      <c r="I7" s="387"/>
      <c r="J7" s="262"/>
      <c r="K7" s="262"/>
    </row>
    <row r="8" spans="2:11" ht="54.75" customHeight="1" thickBot="1" x14ac:dyDescent="0.3">
      <c r="B8" s="267" t="s">
        <v>252</v>
      </c>
      <c r="C8" s="267" t="s">
        <v>253</v>
      </c>
      <c r="D8" s="267" t="s">
        <v>3</v>
      </c>
      <c r="E8" s="267" t="s">
        <v>5</v>
      </c>
      <c r="F8" s="264" t="s">
        <v>286</v>
      </c>
      <c r="G8" s="265" t="s">
        <v>287</v>
      </c>
      <c r="H8" s="265" t="s">
        <v>288</v>
      </c>
      <c r="I8" s="266" t="s">
        <v>289</v>
      </c>
      <c r="J8" s="267" t="s">
        <v>172</v>
      </c>
      <c r="K8" s="267" t="s">
        <v>243</v>
      </c>
    </row>
    <row r="9" spans="2:11" x14ac:dyDescent="0.25">
      <c r="B9" s="272"/>
      <c r="C9" s="273"/>
      <c r="D9" s="273"/>
      <c r="E9" s="273"/>
      <c r="F9" s="274"/>
      <c r="G9" s="274"/>
      <c r="H9" s="274"/>
      <c r="I9" s="274"/>
      <c r="J9" s="274"/>
      <c r="K9" s="275"/>
    </row>
    <row r="10" spans="2:11" ht="30" customHeight="1" x14ac:dyDescent="0.25">
      <c r="B10" s="284">
        <v>43346</v>
      </c>
      <c r="C10" s="338" t="s">
        <v>294</v>
      </c>
      <c r="D10" s="312" t="s">
        <v>359</v>
      </c>
      <c r="E10" s="316"/>
      <c r="F10" s="317"/>
      <c r="G10" s="318"/>
      <c r="H10" s="318"/>
      <c r="I10" s="318"/>
      <c r="J10" s="319"/>
      <c r="K10" s="279"/>
    </row>
    <row r="11" spans="2:11" ht="30" customHeight="1" x14ac:dyDescent="0.25">
      <c r="B11" s="284">
        <v>43346</v>
      </c>
      <c r="C11" s="338" t="s">
        <v>317</v>
      </c>
      <c r="D11" s="313" t="s">
        <v>46</v>
      </c>
      <c r="E11" s="316"/>
      <c r="F11" s="317"/>
      <c r="G11" s="318"/>
      <c r="H11" s="318"/>
      <c r="I11" s="318"/>
      <c r="J11" s="319"/>
      <c r="K11" s="279"/>
    </row>
    <row r="12" spans="2:11" ht="30" customHeight="1" x14ac:dyDescent="0.25">
      <c r="B12" s="284">
        <v>43346</v>
      </c>
      <c r="C12" s="338" t="s">
        <v>295</v>
      </c>
      <c r="D12" s="312" t="s">
        <v>318</v>
      </c>
      <c r="E12" s="316"/>
      <c r="F12" s="317"/>
      <c r="G12" s="318"/>
      <c r="H12" s="318"/>
      <c r="I12" s="318"/>
      <c r="J12" s="319"/>
      <c r="K12" s="279"/>
    </row>
    <row r="13" spans="2:11" ht="30" customHeight="1" x14ac:dyDescent="0.25">
      <c r="B13" s="284">
        <v>43346</v>
      </c>
      <c r="C13" s="338" t="s">
        <v>296</v>
      </c>
      <c r="D13" s="312" t="s">
        <v>319</v>
      </c>
      <c r="E13" s="316"/>
      <c r="F13" s="317"/>
      <c r="G13" s="318"/>
      <c r="H13" s="318"/>
      <c r="I13" s="318"/>
      <c r="J13" s="319"/>
      <c r="K13" s="279"/>
    </row>
    <row r="14" spans="2:11" ht="30" customHeight="1" x14ac:dyDescent="0.25">
      <c r="B14" s="284">
        <v>43346</v>
      </c>
      <c r="C14" s="338" t="s">
        <v>297</v>
      </c>
      <c r="D14" s="314" t="s">
        <v>360</v>
      </c>
      <c r="E14" s="316" t="s">
        <v>321</v>
      </c>
      <c r="F14" s="317" t="s">
        <v>323</v>
      </c>
      <c r="G14" s="318" t="s">
        <v>361</v>
      </c>
      <c r="H14" s="318"/>
      <c r="I14" s="318" t="s">
        <v>322</v>
      </c>
      <c r="J14" s="319" t="s">
        <v>336</v>
      </c>
      <c r="K14" s="279" t="s">
        <v>241</v>
      </c>
    </row>
    <row r="15" spans="2:11" ht="30" customHeight="1" x14ac:dyDescent="0.25">
      <c r="B15" s="284">
        <v>43346</v>
      </c>
      <c r="C15" s="338" t="s">
        <v>298</v>
      </c>
      <c r="D15" s="314" t="s">
        <v>362</v>
      </c>
      <c r="E15" s="316" t="s">
        <v>320</v>
      </c>
      <c r="F15" s="317" t="s">
        <v>325</v>
      </c>
      <c r="G15" s="318" t="s">
        <v>324</v>
      </c>
      <c r="H15" s="318"/>
      <c r="I15" s="318" t="s">
        <v>338</v>
      </c>
      <c r="J15" s="319"/>
      <c r="K15" s="279" t="s">
        <v>240</v>
      </c>
    </row>
    <row r="16" spans="2:11" ht="30" customHeight="1" x14ac:dyDescent="0.25">
      <c r="B16" s="284">
        <v>43347</v>
      </c>
      <c r="C16" s="338" t="s">
        <v>299</v>
      </c>
      <c r="D16" s="314" t="s">
        <v>307</v>
      </c>
      <c r="E16" s="316" t="s">
        <v>330</v>
      </c>
      <c r="F16" s="317" t="s">
        <v>329</v>
      </c>
      <c r="G16" s="318" t="s">
        <v>340</v>
      </c>
      <c r="H16" s="318" t="s">
        <v>341</v>
      </c>
      <c r="I16" s="318" t="s">
        <v>339</v>
      </c>
      <c r="J16" s="319" t="s">
        <v>342</v>
      </c>
      <c r="K16" s="279"/>
    </row>
    <row r="17" spans="2:11" ht="30" customHeight="1" x14ac:dyDescent="0.25">
      <c r="B17" s="284">
        <v>43347</v>
      </c>
      <c r="C17" s="338" t="s">
        <v>300</v>
      </c>
      <c r="D17" s="315" t="s">
        <v>363</v>
      </c>
      <c r="E17" s="316" t="s">
        <v>331</v>
      </c>
      <c r="F17" s="317" t="s">
        <v>343</v>
      </c>
      <c r="G17" s="318"/>
      <c r="H17" s="318"/>
      <c r="I17" s="318" t="s">
        <v>344</v>
      </c>
      <c r="J17" s="319" t="s">
        <v>347</v>
      </c>
      <c r="K17" s="279"/>
    </row>
    <row r="18" spans="2:11" ht="30" customHeight="1" x14ac:dyDescent="0.25">
      <c r="B18" s="284"/>
      <c r="C18" s="338"/>
      <c r="D18" s="315" t="s">
        <v>358</v>
      </c>
      <c r="E18" s="316" t="s">
        <v>357</v>
      </c>
      <c r="F18" s="317" t="s">
        <v>328</v>
      </c>
      <c r="G18" s="318"/>
      <c r="H18" s="318" t="s">
        <v>326</v>
      </c>
      <c r="I18" s="318" t="s">
        <v>327</v>
      </c>
      <c r="J18" s="319" t="s">
        <v>337</v>
      </c>
      <c r="K18" s="279" t="s">
        <v>242</v>
      </c>
    </row>
    <row r="19" spans="2:11" ht="30" customHeight="1" x14ac:dyDescent="0.25">
      <c r="B19" s="284">
        <v>43347</v>
      </c>
      <c r="C19" s="338" t="s">
        <v>301</v>
      </c>
      <c r="D19" s="315" t="s">
        <v>308</v>
      </c>
      <c r="E19" s="316"/>
      <c r="F19" s="317"/>
      <c r="G19" s="318"/>
      <c r="H19" s="318"/>
      <c r="I19" s="318"/>
      <c r="J19" s="319"/>
      <c r="K19" s="279"/>
    </row>
    <row r="20" spans="2:11" ht="30" customHeight="1" x14ac:dyDescent="0.25">
      <c r="B20" s="284">
        <v>43349</v>
      </c>
      <c r="C20" s="287" t="s">
        <v>300</v>
      </c>
      <c r="D20" s="315" t="s">
        <v>310</v>
      </c>
      <c r="E20" s="316" t="s">
        <v>309</v>
      </c>
      <c r="F20" s="317"/>
      <c r="G20" s="318"/>
      <c r="H20" s="318"/>
      <c r="I20" s="318"/>
      <c r="J20" s="319"/>
      <c r="K20" s="279"/>
    </row>
    <row r="21" spans="2:11" ht="30" customHeight="1" x14ac:dyDescent="0.25">
      <c r="B21" s="284">
        <v>43349</v>
      </c>
      <c r="C21" s="287" t="s">
        <v>302</v>
      </c>
      <c r="D21" s="315" t="s">
        <v>352</v>
      </c>
      <c r="E21" s="316" t="s">
        <v>353</v>
      </c>
      <c r="F21" s="317" t="s">
        <v>355</v>
      </c>
      <c r="G21" s="318"/>
      <c r="H21" s="318" t="s">
        <v>354</v>
      </c>
      <c r="I21" s="318"/>
      <c r="J21" s="319"/>
      <c r="K21" s="279"/>
    </row>
    <row r="22" spans="2:11" ht="30" customHeight="1" x14ac:dyDescent="0.25">
      <c r="B22" s="284">
        <v>43349</v>
      </c>
      <c r="C22" s="287" t="s">
        <v>303</v>
      </c>
      <c r="D22" s="315" t="s">
        <v>311</v>
      </c>
      <c r="E22" s="316"/>
      <c r="F22" s="317"/>
      <c r="G22" s="318"/>
      <c r="H22" s="318"/>
      <c r="I22" s="318"/>
      <c r="J22" s="319"/>
      <c r="K22" s="279"/>
    </row>
    <row r="23" spans="2:11" ht="30" customHeight="1" x14ac:dyDescent="0.25">
      <c r="B23" s="284">
        <v>43349</v>
      </c>
      <c r="C23" s="287" t="s">
        <v>312</v>
      </c>
      <c r="D23" s="315" t="s">
        <v>66</v>
      </c>
      <c r="E23" s="337" t="s">
        <v>364</v>
      </c>
      <c r="F23" s="336"/>
      <c r="G23" s="318"/>
      <c r="H23" s="318" t="s">
        <v>351</v>
      </c>
      <c r="I23" s="318" t="s">
        <v>332</v>
      </c>
      <c r="J23" s="319"/>
      <c r="K23" s="279"/>
    </row>
    <row r="24" spans="2:11" ht="30" customHeight="1" x14ac:dyDescent="0.25">
      <c r="B24" s="284">
        <v>43349</v>
      </c>
      <c r="C24" s="287" t="s">
        <v>301</v>
      </c>
      <c r="D24" s="315" t="s">
        <v>313</v>
      </c>
      <c r="E24" s="316"/>
      <c r="F24" s="317"/>
      <c r="G24" s="318"/>
      <c r="H24" s="318"/>
      <c r="I24" s="318"/>
      <c r="J24" s="319"/>
      <c r="K24" s="279"/>
    </row>
    <row r="25" spans="2:11" ht="30" customHeight="1" x14ac:dyDescent="0.25">
      <c r="B25" s="284">
        <v>43350</v>
      </c>
      <c r="C25" s="287" t="s">
        <v>305</v>
      </c>
      <c r="D25" s="315" t="s">
        <v>314</v>
      </c>
      <c r="E25" s="337" t="s">
        <v>356</v>
      </c>
      <c r="F25" s="317"/>
      <c r="G25" s="318"/>
      <c r="H25" s="318"/>
      <c r="I25" s="318"/>
      <c r="J25" s="319"/>
      <c r="K25" s="279"/>
    </row>
    <row r="26" spans="2:11" ht="30" customHeight="1" x14ac:dyDescent="0.25">
      <c r="B26" s="284">
        <v>43350</v>
      </c>
      <c r="C26" s="287" t="s">
        <v>304</v>
      </c>
      <c r="D26" s="315" t="s">
        <v>366</v>
      </c>
      <c r="E26" s="316"/>
      <c r="F26" s="317"/>
      <c r="G26" s="318"/>
      <c r="H26" s="318"/>
      <c r="I26" s="318"/>
      <c r="J26" s="319"/>
      <c r="K26" s="279"/>
    </row>
    <row r="27" spans="2:11" ht="30" customHeight="1" x14ac:dyDescent="0.25">
      <c r="B27" s="284">
        <v>43352</v>
      </c>
      <c r="C27" s="287" t="s">
        <v>299</v>
      </c>
      <c r="D27" s="315" t="s">
        <v>367</v>
      </c>
      <c r="E27" s="316" t="s">
        <v>365</v>
      </c>
      <c r="F27" s="319" t="s">
        <v>370</v>
      </c>
      <c r="G27" s="319"/>
      <c r="H27" s="319" t="s">
        <v>368</v>
      </c>
      <c r="I27" s="319" t="s">
        <v>371</v>
      </c>
      <c r="J27" s="319" t="s">
        <v>369</v>
      </c>
      <c r="K27" s="279"/>
    </row>
    <row r="28" spans="2:11" ht="30" customHeight="1" x14ac:dyDescent="0.25">
      <c r="B28" s="284">
        <v>43354</v>
      </c>
      <c r="C28" s="287" t="s">
        <v>306</v>
      </c>
      <c r="D28" s="315" t="s">
        <v>315</v>
      </c>
      <c r="E28" s="316" t="s">
        <v>316</v>
      </c>
      <c r="F28" s="319" t="s">
        <v>333</v>
      </c>
      <c r="G28" s="319"/>
      <c r="H28" s="319" t="s">
        <v>335</v>
      </c>
      <c r="I28" s="319" t="s">
        <v>334</v>
      </c>
      <c r="J28" s="319" t="s">
        <v>345</v>
      </c>
      <c r="K28" s="279"/>
    </row>
    <row r="29" spans="2:11" ht="30" customHeight="1" x14ac:dyDescent="0.25">
      <c r="B29" s="284">
        <v>43362</v>
      </c>
      <c r="C29" s="287" t="s">
        <v>306</v>
      </c>
      <c r="D29" s="315" t="s">
        <v>346</v>
      </c>
      <c r="E29" s="286"/>
      <c r="F29" s="319"/>
      <c r="G29" s="319"/>
      <c r="H29" s="319"/>
      <c r="I29" s="319"/>
      <c r="J29" s="319"/>
      <c r="K29" s="279"/>
    </row>
    <row r="30" spans="2:11" x14ac:dyDescent="0.25">
      <c r="B30" s="284"/>
      <c r="C30" s="287"/>
      <c r="D30" s="285"/>
      <c r="E30" s="286"/>
      <c r="F30" s="319"/>
      <c r="G30" s="319"/>
      <c r="H30" s="319"/>
      <c r="I30" s="319"/>
      <c r="J30" s="319"/>
      <c r="K30" s="279"/>
    </row>
    <row r="31" spans="2:11" x14ac:dyDescent="0.25">
      <c r="B31" s="277"/>
      <c r="C31" s="278"/>
      <c r="D31" s="278"/>
      <c r="E31" s="278"/>
      <c r="F31" s="278"/>
      <c r="G31" s="278"/>
      <c r="H31" s="278"/>
      <c r="I31" s="278"/>
      <c r="J31" s="278"/>
      <c r="K31" s="279"/>
    </row>
  </sheetData>
  <mergeCells count="1">
    <mergeCell ref="F7:I7"/>
  </mergeCells>
  <dataValidations count="1">
    <dataValidation type="list" allowBlank="1" showInputMessage="1" showErrorMessage="1" sqref="K9:K31">
      <formula1>$BZ$313:$BZ$315</formula1>
    </dataValidation>
  </dataValidations>
  <pageMargins left="0.25" right="0.25" top="0.75" bottom="0.75" header="0.3" footer="0.3"/>
  <pageSetup paperSize="9" scale="79" fitToHeight="0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J80"/>
  <sheetViews>
    <sheetView workbookViewId="0">
      <selection activeCell="C32" sqref="C32"/>
    </sheetView>
  </sheetViews>
  <sheetFormatPr baseColWidth="10" defaultRowHeight="15" x14ac:dyDescent="0.25"/>
  <cols>
    <col min="2" max="2" width="94.5703125" bestFit="1" customWidth="1"/>
    <col min="7" max="7" width="16" bestFit="1" customWidth="1"/>
    <col min="8" max="8" width="25.5703125" bestFit="1" customWidth="1"/>
    <col min="9" max="9" width="18.5703125" bestFit="1" customWidth="1"/>
    <col min="10" max="10" width="32.42578125" bestFit="1" customWidth="1"/>
  </cols>
  <sheetData>
    <row r="1" spans="1:6" ht="18.75" x14ac:dyDescent="0.3">
      <c r="A1" s="53" t="s">
        <v>108</v>
      </c>
      <c r="B1" s="3" t="s">
        <v>11</v>
      </c>
    </row>
    <row r="2" spans="1:6" x14ac:dyDescent="0.25">
      <c r="C2" s="50" t="s">
        <v>92</v>
      </c>
      <c r="D2" s="50" t="s">
        <v>93</v>
      </c>
      <c r="E2" s="50" t="s">
        <v>94</v>
      </c>
      <c r="F2" s="62" t="s">
        <v>112</v>
      </c>
    </row>
    <row r="3" spans="1:6" x14ac:dyDescent="0.25">
      <c r="A3" s="28">
        <v>1</v>
      </c>
      <c r="B3" s="56" t="s">
        <v>15</v>
      </c>
      <c r="C3" s="57">
        <v>3</v>
      </c>
      <c r="D3" s="57">
        <v>3</v>
      </c>
      <c r="E3" s="51">
        <f>C3*D3</f>
        <v>9</v>
      </c>
      <c r="F3" s="12"/>
    </row>
    <row r="4" spans="1:6" x14ac:dyDescent="0.25">
      <c r="A4" s="28">
        <v>2</v>
      </c>
      <c r="B4" s="56" t="s">
        <v>14</v>
      </c>
      <c r="C4" s="57"/>
      <c r="D4" s="57"/>
      <c r="E4" s="51"/>
      <c r="F4" s="12"/>
    </row>
    <row r="5" spans="1:6" x14ac:dyDescent="0.25">
      <c r="A5" s="28">
        <v>3</v>
      </c>
      <c r="B5" s="61" t="s">
        <v>111</v>
      </c>
      <c r="C5" s="57"/>
      <c r="D5" s="57"/>
      <c r="E5" s="51"/>
      <c r="F5" s="12"/>
    </row>
    <row r="6" spans="1:6" x14ac:dyDescent="0.25">
      <c r="A6" s="28">
        <v>4</v>
      </c>
      <c r="B6" s="56" t="s">
        <v>16</v>
      </c>
      <c r="C6" s="57"/>
      <c r="D6" s="57"/>
      <c r="E6" s="51"/>
      <c r="F6" s="12"/>
    </row>
    <row r="7" spans="1:6" x14ac:dyDescent="0.25">
      <c r="A7" s="28">
        <v>5</v>
      </c>
      <c r="B7" s="61" t="s">
        <v>109</v>
      </c>
      <c r="C7" s="57"/>
      <c r="D7" s="57"/>
      <c r="E7" s="51"/>
      <c r="F7" s="12"/>
    </row>
    <row r="8" spans="1:6" x14ac:dyDescent="0.25">
      <c r="A8" s="28">
        <v>6</v>
      </c>
      <c r="B8" s="56" t="s">
        <v>17</v>
      </c>
      <c r="C8" s="57"/>
      <c r="D8" s="57"/>
      <c r="E8" s="51"/>
      <c r="F8" s="12"/>
    </row>
    <row r="9" spans="1:6" x14ac:dyDescent="0.25">
      <c r="A9" s="28">
        <v>7</v>
      </c>
      <c r="B9" s="61" t="s">
        <v>113</v>
      </c>
      <c r="C9" s="57"/>
      <c r="D9" s="57"/>
      <c r="E9" s="51"/>
      <c r="F9" s="12"/>
    </row>
    <row r="10" spans="1:6" x14ac:dyDescent="0.25">
      <c r="A10" s="28">
        <v>8</v>
      </c>
      <c r="B10" s="61" t="s">
        <v>110</v>
      </c>
      <c r="C10" s="57"/>
      <c r="D10" s="57"/>
      <c r="E10" s="51"/>
      <c r="F10" s="12"/>
    </row>
    <row r="11" spans="1:6" x14ac:dyDescent="0.25">
      <c r="A11" s="28">
        <v>9</v>
      </c>
      <c r="B11" s="56" t="s">
        <v>18</v>
      </c>
      <c r="C11" s="57"/>
      <c r="D11" s="57"/>
      <c r="E11" s="51"/>
      <c r="F11" s="12"/>
    </row>
    <row r="12" spans="1:6" s="4" customFormat="1" x14ac:dyDescent="0.25">
      <c r="A12" s="48">
        <v>10</v>
      </c>
      <c r="B12" s="56" t="s">
        <v>19</v>
      </c>
      <c r="C12" s="58"/>
      <c r="D12" s="58"/>
      <c r="E12" s="52"/>
      <c r="F12" s="12"/>
    </row>
    <row r="13" spans="1:6" x14ac:dyDescent="0.25">
      <c r="A13" s="1"/>
      <c r="B13" s="4"/>
    </row>
    <row r="15" spans="1:6" ht="15.75" thickBot="1" x14ac:dyDescent="0.3">
      <c r="B15" t="s">
        <v>95</v>
      </c>
    </row>
    <row r="16" spans="1:6" ht="15.75" thickBot="1" x14ac:dyDescent="0.3">
      <c r="B16" s="60"/>
    </row>
    <row r="20" spans="1:10" ht="15.75" thickBot="1" x14ac:dyDescent="0.3">
      <c r="B20" t="s">
        <v>107</v>
      </c>
      <c r="F20" t="s">
        <v>96</v>
      </c>
    </row>
    <row r="21" spans="1:10" ht="30.75" thickBot="1" x14ac:dyDescent="0.3">
      <c r="B21" s="59" t="s">
        <v>106</v>
      </c>
      <c r="G21" s="17" t="s">
        <v>102</v>
      </c>
      <c r="H21" s="17" t="s">
        <v>103</v>
      </c>
      <c r="I21" s="17" t="s">
        <v>104</v>
      </c>
      <c r="J21" s="17" t="s">
        <v>105</v>
      </c>
    </row>
    <row r="22" spans="1:10" x14ac:dyDescent="0.25">
      <c r="G22" s="49">
        <v>1</v>
      </c>
      <c r="H22" s="49">
        <v>2</v>
      </c>
      <c r="I22" s="49">
        <v>3</v>
      </c>
      <c r="J22" s="49">
        <v>4</v>
      </c>
    </row>
    <row r="23" spans="1:10" x14ac:dyDescent="0.25">
      <c r="G23" s="16"/>
      <c r="H23" s="16"/>
      <c r="I23" s="16"/>
      <c r="J23" s="16"/>
    </row>
    <row r="24" spans="1:10" x14ac:dyDescent="0.25">
      <c r="F24" t="s">
        <v>97</v>
      </c>
      <c r="G24" s="16"/>
      <c r="H24" s="16"/>
      <c r="I24" s="16"/>
      <c r="J24" s="16"/>
    </row>
    <row r="25" spans="1:10" ht="30" x14ac:dyDescent="0.25">
      <c r="G25" s="17" t="s">
        <v>98</v>
      </c>
      <c r="H25" s="17" t="s">
        <v>101</v>
      </c>
      <c r="I25" s="17" t="s">
        <v>99</v>
      </c>
      <c r="J25" s="17" t="s">
        <v>100</v>
      </c>
    </row>
    <row r="26" spans="1:10" x14ac:dyDescent="0.25">
      <c r="A26" t="s">
        <v>90</v>
      </c>
      <c r="G26" s="49">
        <v>1</v>
      </c>
      <c r="H26" s="49">
        <v>2</v>
      </c>
      <c r="I26" s="49">
        <v>3</v>
      </c>
      <c r="J26" s="49">
        <v>4</v>
      </c>
    </row>
    <row r="27" spans="1:10" x14ac:dyDescent="0.25">
      <c r="A27" t="s">
        <v>91</v>
      </c>
    </row>
    <row r="31" spans="1:10" x14ac:dyDescent="0.25">
      <c r="C31" s="50" t="s">
        <v>92</v>
      </c>
      <c r="D31" s="50" t="s">
        <v>93</v>
      </c>
      <c r="E31" s="50" t="s">
        <v>94</v>
      </c>
      <c r="F31" s="62" t="s">
        <v>112</v>
      </c>
    </row>
    <row r="32" spans="1:10" x14ac:dyDescent="0.25">
      <c r="A32" s="28">
        <v>1</v>
      </c>
      <c r="B32" s="56" t="s">
        <v>115</v>
      </c>
      <c r="C32" s="57"/>
      <c r="D32" s="57"/>
      <c r="E32" s="51">
        <f>C32*D32</f>
        <v>0</v>
      </c>
      <c r="F32" s="12"/>
    </row>
    <row r="33" spans="1:6" x14ac:dyDescent="0.25">
      <c r="A33" s="28">
        <v>2</v>
      </c>
      <c r="B33" s="56" t="s">
        <v>114</v>
      </c>
      <c r="C33" s="57"/>
      <c r="D33" s="57"/>
      <c r="E33" s="51"/>
      <c r="F33" s="12"/>
    </row>
    <row r="34" spans="1:6" x14ac:dyDescent="0.25">
      <c r="A34" s="28">
        <v>3</v>
      </c>
      <c r="B34" s="56" t="s">
        <v>116</v>
      </c>
      <c r="C34" s="57"/>
      <c r="D34" s="57"/>
      <c r="E34" s="51"/>
      <c r="F34" s="12"/>
    </row>
    <row r="35" spans="1:6" x14ac:dyDescent="0.25">
      <c r="A35" s="28">
        <v>4</v>
      </c>
      <c r="B35" s="56" t="s">
        <v>117</v>
      </c>
      <c r="C35" s="57"/>
      <c r="D35" s="57"/>
      <c r="E35" s="51"/>
      <c r="F35" s="12"/>
    </row>
    <row r="36" spans="1:6" x14ac:dyDescent="0.25">
      <c r="A36" s="28">
        <v>5</v>
      </c>
      <c r="B36" s="56" t="s">
        <v>118</v>
      </c>
      <c r="C36" s="57"/>
      <c r="D36" s="57"/>
      <c r="E36" s="51"/>
      <c r="F36" s="12"/>
    </row>
    <row r="37" spans="1:6" x14ac:dyDescent="0.25">
      <c r="A37" s="28">
        <v>6</v>
      </c>
      <c r="B37" s="56" t="s">
        <v>119</v>
      </c>
      <c r="C37" s="57"/>
      <c r="D37" s="57"/>
      <c r="E37" s="51"/>
      <c r="F37" s="12"/>
    </row>
    <row r="38" spans="1:6" x14ac:dyDescent="0.25">
      <c r="A38" s="28">
        <v>7</v>
      </c>
      <c r="B38" s="56" t="s">
        <v>120</v>
      </c>
      <c r="C38" s="57"/>
      <c r="D38" s="57"/>
      <c r="E38" s="51"/>
      <c r="F38" s="12"/>
    </row>
    <row r="39" spans="1:6" x14ac:dyDescent="0.25">
      <c r="A39" s="28">
        <v>8</v>
      </c>
      <c r="B39" s="56" t="s">
        <v>121</v>
      </c>
      <c r="C39" s="57"/>
      <c r="D39" s="57"/>
      <c r="E39" s="51"/>
      <c r="F39" s="12"/>
    </row>
    <row r="40" spans="1:6" x14ac:dyDescent="0.25">
      <c r="A40" s="28">
        <v>9</v>
      </c>
      <c r="B40" s="56" t="s">
        <v>122</v>
      </c>
      <c r="C40" s="57"/>
      <c r="D40" s="57"/>
      <c r="E40" s="51"/>
      <c r="F40" s="12"/>
    </row>
    <row r="41" spans="1:6" x14ac:dyDescent="0.25">
      <c r="A41" s="48">
        <v>10</v>
      </c>
      <c r="B41" s="56" t="s">
        <v>123</v>
      </c>
      <c r="C41" s="58"/>
      <c r="D41" s="58"/>
      <c r="E41" s="52"/>
      <c r="F41" s="12"/>
    </row>
    <row r="42" spans="1:6" x14ac:dyDescent="0.25">
      <c r="A42" s="28">
        <v>11</v>
      </c>
      <c r="B42" s="56" t="s">
        <v>124</v>
      </c>
      <c r="C42" s="57"/>
      <c r="D42" s="57"/>
      <c r="E42" s="51"/>
      <c r="F42" s="12"/>
    </row>
    <row r="43" spans="1:6" x14ac:dyDescent="0.25">
      <c r="A43" s="48">
        <v>12</v>
      </c>
      <c r="B43" s="56" t="s">
        <v>125</v>
      </c>
      <c r="C43" s="58"/>
      <c r="D43" s="58"/>
      <c r="E43" s="52"/>
      <c r="F43" s="12"/>
    </row>
    <row r="44" spans="1:6" x14ac:dyDescent="0.25">
      <c r="A44" s="28">
        <v>13</v>
      </c>
      <c r="B44" s="56" t="s">
        <v>126</v>
      </c>
      <c r="C44" s="57"/>
      <c r="D44" s="57"/>
      <c r="E44" s="51"/>
      <c r="F44" s="12"/>
    </row>
    <row r="45" spans="1:6" x14ac:dyDescent="0.25">
      <c r="A45" s="48">
        <v>14</v>
      </c>
      <c r="B45" s="56" t="s">
        <v>127</v>
      </c>
      <c r="C45" s="58"/>
      <c r="D45" s="58"/>
      <c r="E45" s="52"/>
      <c r="F45" s="12"/>
    </row>
    <row r="46" spans="1:6" x14ac:dyDescent="0.25">
      <c r="A46" s="28">
        <v>15</v>
      </c>
      <c r="B46" s="56" t="s">
        <v>128</v>
      </c>
      <c r="C46" s="57"/>
      <c r="D46" s="57"/>
      <c r="E46" s="51"/>
      <c r="F46" s="12"/>
    </row>
    <row r="47" spans="1:6" x14ac:dyDescent="0.25">
      <c r="A47" s="48">
        <v>16</v>
      </c>
      <c r="B47" s="56" t="s">
        <v>129</v>
      </c>
      <c r="C47" s="58"/>
      <c r="D47" s="58"/>
      <c r="E47" s="52"/>
      <c r="F47" s="12"/>
    </row>
    <row r="48" spans="1:6" x14ac:dyDescent="0.25">
      <c r="A48" s="28">
        <v>17</v>
      </c>
      <c r="B48" s="56" t="s">
        <v>130</v>
      </c>
      <c r="C48" s="57"/>
      <c r="D48" s="57"/>
      <c r="E48" s="51"/>
      <c r="F48" s="12"/>
    </row>
    <row r="49" spans="1:6" x14ac:dyDescent="0.25">
      <c r="A49" s="48">
        <v>18</v>
      </c>
      <c r="B49" s="56" t="s">
        <v>131</v>
      </c>
      <c r="C49" s="58"/>
      <c r="D49" s="58"/>
      <c r="E49" s="52"/>
      <c r="F49" s="12"/>
    </row>
    <row r="50" spans="1:6" x14ac:dyDescent="0.25">
      <c r="A50" s="28">
        <v>19</v>
      </c>
      <c r="B50" s="56" t="s">
        <v>132</v>
      </c>
      <c r="C50" s="57"/>
      <c r="D50" s="57"/>
      <c r="E50" s="51"/>
      <c r="F50" s="12"/>
    </row>
    <row r="51" spans="1:6" x14ac:dyDescent="0.25">
      <c r="A51" s="48">
        <v>20</v>
      </c>
      <c r="B51" s="56" t="s">
        <v>133</v>
      </c>
      <c r="C51" s="58"/>
      <c r="D51" s="58"/>
      <c r="E51" s="52"/>
      <c r="F51" s="64"/>
    </row>
    <row r="52" spans="1:6" x14ac:dyDescent="0.25">
      <c r="A52" s="28">
        <v>21</v>
      </c>
      <c r="B52" s="56" t="s">
        <v>134</v>
      </c>
      <c r="C52" s="57"/>
      <c r="D52" s="57"/>
      <c r="E52" s="51"/>
      <c r="F52" s="64"/>
    </row>
    <row r="53" spans="1:6" x14ac:dyDescent="0.25">
      <c r="A53" s="48">
        <v>22</v>
      </c>
      <c r="B53" s="56" t="s">
        <v>136</v>
      </c>
      <c r="C53" s="58"/>
      <c r="D53" s="58"/>
      <c r="E53" s="52"/>
      <c r="F53" s="64"/>
    </row>
    <row r="54" spans="1:6" x14ac:dyDescent="0.25">
      <c r="A54" s="28">
        <v>23</v>
      </c>
      <c r="B54" s="56" t="s">
        <v>135</v>
      </c>
      <c r="C54" s="57"/>
      <c r="D54" s="57"/>
      <c r="E54" s="51"/>
      <c r="F54" s="64"/>
    </row>
    <row r="55" spans="1:6" x14ac:dyDescent="0.25">
      <c r="A55" s="48">
        <v>24</v>
      </c>
      <c r="B55" s="56" t="s">
        <v>137</v>
      </c>
      <c r="C55" s="58"/>
      <c r="D55" s="58"/>
      <c r="E55" s="52"/>
      <c r="F55" s="64"/>
    </row>
    <row r="56" spans="1:6" x14ac:dyDescent="0.25">
      <c r="A56" s="28">
        <v>25</v>
      </c>
      <c r="B56" s="56" t="s">
        <v>138</v>
      </c>
      <c r="C56" s="57"/>
      <c r="D56" s="57"/>
      <c r="E56" s="51"/>
      <c r="F56" s="64"/>
    </row>
    <row r="57" spans="1:6" x14ac:dyDescent="0.25">
      <c r="A57" s="48">
        <v>26</v>
      </c>
      <c r="B57" s="56" t="s">
        <v>139</v>
      </c>
      <c r="C57" s="58"/>
      <c r="D57" s="58"/>
      <c r="E57" s="52"/>
      <c r="F57" s="64"/>
    </row>
    <row r="58" spans="1:6" x14ac:dyDescent="0.25">
      <c r="A58" s="28">
        <v>27</v>
      </c>
      <c r="B58" s="56" t="s">
        <v>140</v>
      </c>
      <c r="C58" s="57"/>
      <c r="D58" s="57"/>
      <c r="E58" s="51"/>
      <c r="F58" s="64"/>
    </row>
    <row r="59" spans="1:6" x14ac:dyDescent="0.25">
      <c r="A59" s="48">
        <v>28</v>
      </c>
      <c r="B59" s="56" t="s">
        <v>141</v>
      </c>
      <c r="C59" s="58"/>
      <c r="D59" s="58"/>
      <c r="E59" s="52"/>
      <c r="F59" s="64"/>
    </row>
    <row r="60" spans="1:6" x14ac:dyDescent="0.25">
      <c r="A60" s="28">
        <v>29</v>
      </c>
      <c r="B60" s="56" t="s">
        <v>142</v>
      </c>
      <c r="C60" s="57"/>
      <c r="D60" s="57"/>
      <c r="E60" s="51"/>
      <c r="F60" s="64"/>
    </row>
    <row r="61" spans="1:6" x14ac:dyDescent="0.25">
      <c r="A61" s="48">
        <v>30</v>
      </c>
      <c r="B61" s="56" t="s">
        <v>143</v>
      </c>
      <c r="C61" s="58"/>
      <c r="D61" s="58"/>
      <c r="E61" s="52"/>
      <c r="F61" s="64"/>
    </row>
    <row r="62" spans="1:6" x14ac:dyDescent="0.25">
      <c r="A62" s="28">
        <v>31</v>
      </c>
      <c r="B62" s="56" t="s">
        <v>144</v>
      </c>
      <c r="C62" s="57"/>
      <c r="D62" s="57"/>
      <c r="E62" s="51"/>
      <c r="F62" s="64"/>
    </row>
    <row r="63" spans="1:6" x14ac:dyDescent="0.25">
      <c r="A63" s="48">
        <v>32</v>
      </c>
      <c r="B63" s="56" t="s">
        <v>145</v>
      </c>
      <c r="C63" s="58"/>
      <c r="D63" s="58"/>
      <c r="E63" s="52"/>
      <c r="F63" s="64"/>
    </row>
    <row r="64" spans="1:6" x14ac:dyDescent="0.25">
      <c r="A64" s="28">
        <v>33</v>
      </c>
      <c r="B64" s="56" t="s">
        <v>146</v>
      </c>
      <c r="C64" s="57"/>
      <c r="D64" s="57"/>
      <c r="E64" s="51"/>
      <c r="F64" s="64"/>
    </row>
    <row r="65" spans="1:6" x14ac:dyDescent="0.25">
      <c r="A65" s="48">
        <v>34</v>
      </c>
      <c r="B65" s="56"/>
      <c r="C65" s="58"/>
      <c r="D65" s="58"/>
      <c r="E65" s="52"/>
      <c r="F65" s="64"/>
    </row>
    <row r="66" spans="1:6" x14ac:dyDescent="0.25">
      <c r="A66" s="28">
        <v>35</v>
      </c>
      <c r="B66" s="56"/>
      <c r="C66" s="57"/>
      <c r="D66" s="57"/>
      <c r="E66" s="51"/>
      <c r="F66" s="64"/>
    </row>
    <row r="67" spans="1:6" x14ac:dyDescent="0.25">
      <c r="A67" s="48">
        <v>36</v>
      </c>
      <c r="B67" s="56"/>
      <c r="C67" s="58"/>
      <c r="D67" s="58"/>
      <c r="E67" s="52"/>
      <c r="F67" s="64"/>
    </row>
    <row r="68" spans="1:6" x14ac:dyDescent="0.25">
      <c r="A68" s="28">
        <v>37</v>
      </c>
      <c r="B68" s="56"/>
      <c r="C68" s="57"/>
      <c r="D68" s="57"/>
      <c r="E68" s="51"/>
      <c r="F68" s="64"/>
    </row>
    <row r="69" spans="1:6" x14ac:dyDescent="0.25">
      <c r="A69" s="48">
        <v>38</v>
      </c>
      <c r="B69" s="56"/>
      <c r="C69" s="58"/>
      <c r="D69" s="58"/>
      <c r="E69" s="52"/>
      <c r="F69" s="64"/>
    </row>
    <row r="70" spans="1:6" x14ac:dyDescent="0.25">
      <c r="A70" s="28">
        <v>39</v>
      </c>
      <c r="B70" s="56"/>
      <c r="C70" s="57"/>
      <c r="D70" s="57"/>
      <c r="E70" s="51"/>
      <c r="F70" s="64"/>
    </row>
    <row r="71" spans="1:6" x14ac:dyDescent="0.25">
      <c r="A71" s="48">
        <v>40</v>
      </c>
      <c r="B71" s="56"/>
      <c r="C71" s="58"/>
      <c r="D71" s="58"/>
      <c r="E71" s="52"/>
      <c r="F71" s="64"/>
    </row>
    <row r="72" spans="1:6" x14ac:dyDescent="0.25">
      <c r="A72" s="28">
        <v>41</v>
      </c>
      <c r="B72" s="56"/>
      <c r="C72" s="57"/>
      <c r="D72" s="57"/>
      <c r="E72" s="51"/>
      <c r="F72" s="64"/>
    </row>
    <row r="74" spans="1:6" x14ac:dyDescent="0.25">
      <c r="B74" s="63" t="s">
        <v>96</v>
      </c>
    </row>
    <row r="75" spans="1:6" ht="45" x14ac:dyDescent="0.25">
      <c r="C75" s="17" t="s">
        <v>102</v>
      </c>
      <c r="D75" s="17" t="s">
        <v>103</v>
      </c>
      <c r="E75" s="17" t="s">
        <v>104</v>
      </c>
      <c r="F75" s="17" t="s">
        <v>105</v>
      </c>
    </row>
    <row r="76" spans="1:6" x14ac:dyDescent="0.25">
      <c r="C76" s="49">
        <v>1</v>
      </c>
      <c r="D76" s="49">
        <v>2</v>
      </c>
      <c r="E76" s="49">
        <v>3</v>
      </c>
      <c r="F76" s="49">
        <v>4</v>
      </c>
    </row>
    <row r="77" spans="1:6" x14ac:dyDescent="0.25">
      <c r="C77" s="16"/>
      <c r="D77" s="16"/>
      <c r="E77" s="16"/>
      <c r="F77" s="16"/>
    </row>
    <row r="78" spans="1:6" x14ac:dyDescent="0.25">
      <c r="B78" s="63" t="s">
        <v>97</v>
      </c>
      <c r="C78" s="16"/>
      <c r="D78" s="16"/>
      <c r="E78" s="16"/>
      <c r="F78" s="16"/>
    </row>
    <row r="79" spans="1:6" ht="45" x14ac:dyDescent="0.25">
      <c r="C79" s="17" t="s">
        <v>98</v>
      </c>
      <c r="D79" s="17" t="s">
        <v>101</v>
      </c>
      <c r="E79" s="17" t="s">
        <v>99</v>
      </c>
      <c r="F79" s="17" t="s">
        <v>100</v>
      </c>
    </row>
    <row r="80" spans="1:6" x14ac:dyDescent="0.25">
      <c r="C80" s="49">
        <v>1</v>
      </c>
      <c r="D80" s="49">
        <v>2</v>
      </c>
      <c r="E80" s="49">
        <v>3</v>
      </c>
      <c r="F80" s="49">
        <v>4</v>
      </c>
    </row>
  </sheetData>
  <dataValidations count="2">
    <dataValidation type="list" allowBlank="1" showInputMessage="1" showErrorMessage="1" sqref="F3:F12 F32:F72">
      <formula1>$A$26:$A$27</formula1>
    </dataValidation>
    <dataValidation type="list" allowBlank="1" showInputMessage="1" showErrorMessage="1" sqref="B16">
      <formula1>$B$3:$B$12</formula1>
    </dataValidation>
  </dataValidations>
  <hyperlinks>
    <hyperlink ref="B21" location="'Analyse évènement'!A1" display="cliquer ici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AM82"/>
  <sheetViews>
    <sheetView zoomScale="80" zoomScaleNormal="80" workbookViewId="0"/>
  </sheetViews>
  <sheetFormatPr baseColWidth="10" defaultRowHeight="15" x14ac:dyDescent="0.25"/>
  <cols>
    <col min="1" max="1" width="6.42578125" customWidth="1"/>
    <col min="2" max="2" width="94.5703125" bestFit="1" customWidth="1"/>
    <col min="7" max="7" width="19.42578125" customWidth="1"/>
    <col min="8" max="8" width="25.5703125" bestFit="1" customWidth="1"/>
    <col min="9" max="9" width="18.5703125" bestFit="1" customWidth="1"/>
    <col min="10" max="10" width="32.42578125" bestFit="1" customWidth="1"/>
    <col min="11" max="12" width="32.42578125" customWidth="1"/>
    <col min="15" max="15" width="20.5703125" customWidth="1"/>
    <col min="16" max="16" width="57.5703125" customWidth="1"/>
    <col min="17" max="17" width="19.42578125" customWidth="1"/>
    <col min="18" max="18" width="18.42578125" customWidth="1"/>
    <col min="19" max="19" width="2" customWidth="1"/>
    <col min="20" max="22" width="29.42578125" customWidth="1"/>
    <col min="27" max="27" width="14" customWidth="1"/>
    <col min="28" max="28" width="45.5703125" customWidth="1"/>
    <col min="29" max="29" width="30.5703125" customWidth="1"/>
    <col min="30" max="31" width="34.5703125" customWidth="1"/>
    <col min="32" max="32" width="34" customWidth="1"/>
    <col min="33" max="33" width="16" customWidth="1"/>
  </cols>
  <sheetData>
    <row r="1" spans="1:39" x14ac:dyDescent="0.25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</row>
    <row r="2" spans="1:39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</row>
    <row r="3" spans="1:39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</row>
    <row r="4" spans="1:39" ht="21.75" thickBot="1" x14ac:dyDescent="0.4">
      <c r="A4" s="107"/>
      <c r="B4" s="107"/>
      <c r="C4" s="110" t="s">
        <v>205</v>
      </c>
      <c r="D4" s="111"/>
      <c r="E4" s="111"/>
      <c r="F4" s="111"/>
      <c r="G4" s="111"/>
      <c r="H4" s="111"/>
      <c r="I4" s="111"/>
      <c r="J4" s="112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</row>
    <row r="5" spans="1:39" ht="15.75" thickBo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ht="15.75" thickBot="1" x14ac:dyDescent="0.3">
      <c r="A6" s="107"/>
      <c r="B6" s="107"/>
      <c r="C6" s="145" t="s">
        <v>210</v>
      </c>
      <c r="D6" s="149">
        <f>'consultez-moi'!B2</f>
        <v>2021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x14ac:dyDescent="0.25">
      <c r="A7" s="107"/>
      <c r="B7" s="107"/>
      <c r="C7" s="147" t="s">
        <v>211</v>
      </c>
      <c r="D7" s="148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x14ac:dyDescent="0.25">
      <c r="A8" s="136" t="s">
        <v>204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</row>
    <row r="9" spans="1:39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</row>
    <row r="10" spans="1:39" x14ac:dyDescent="0.25">
      <c r="A10" s="107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</row>
    <row r="11" spans="1:39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x14ac:dyDescent="0.25">
      <c r="A12" s="107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ht="15.75" thickBot="1" x14ac:dyDescent="0.3">
      <c r="A13" s="107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ht="15.75" thickBot="1" x14ac:dyDescent="0.3">
      <c r="A14" s="107"/>
      <c r="B14" s="105" t="s">
        <v>180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</row>
    <row r="15" spans="1:39" ht="15.75" thickBot="1" x14ac:dyDescent="0.3">
      <c r="A15" s="107"/>
      <c r="B15" s="104" t="s">
        <v>106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</row>
    <row r="16" spans="1:39" x14ac:dyDescent="0.25">
      <c r="A16" s="107"/>
      <c r="B16" s="109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</row>
    <row r="17" spans="1:39" ht="15.75" thickBot="1" x14ac:dyDescent="0.3">
      <c r="A17" s="107"/>
      <c r="B17" s="107"/>
      <c r="C17" s="108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</row>
    <row r="18" spans="1:39" ht="15.75" thickBot="1" x14ac:dyDescent="0.3">
      <c r="A18" s="107"/>
      <c r="B18" s="105" t="s">
        <v>177</v>
      </c>
      <c r="C18" s="108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</row>
    <row r="19" spans="1:39" ht="15.75" thickBot="1" x14ac:dyDescent="0.3">
      <c r="A19" s="107"/>
      <c r="B19" s="104" t="s">
        <v>106</v>
      </c>
      <c r="C19" s="108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</row>
    <row r="20" spans="1:39" x14ac:dyDescent="0.25">
      <c r="A20" s="107"/>
      <c r="B20" s="109"/>
      <c r="C20" s="108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</row>
    <row r="21" spans="1:39" ht="15.75" thickBot="1" x14ac:dyDescent="0.3">
      <c r="A21" s="107"/>
      <c r="B21" s="109"/>
      <c r="C21" s="108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</row>
    <row r="22" spans="1:39" ht="15.75" thickBot="1" x14ac:dyDescent="0.3">
      <c r="A22" s="107"/>
      <c r="B22" s="105" t="s">
        <v>178</v>
      </c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</row>
    <row r="23" spans="1:39" ht="15.75" thickBot="1" x14ac:dyDescent="0.3">
      <c r="A23" s="107"/>
      <c r="B23" s="104" t="s">
        <v>106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</row>
    <row r="24" spans="1:39" x14ac:dyDescent="0.25">
      <c r="A24" s="107"/>
      <c r="B24" s="109"/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</row>
    <row r="25" spans="1:39" ht="15.75" thickBot="1" x14ac:dyDescent="0.3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</row>
    <row r="26" spans="1:39" ht="15.75" thickBot="1" x14ac:dyDescent="0.3">
      <c r="A26" s="107"/>
      <c r="B26" s="105" t="s">
        <v>179</v>
      </c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</row>
    <row r="27" spans="1:39" ht="15.75" thickBot="1" x14ac:dyDescent="0.3">
      <c r="A27" s="107"/>
      <c r="B27" s="104" t="s">
        <v>106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</row>
    <row r="28" spans="1:39" x14ac:dyDescent="0.25">
      <c r="A28" s="107"/>
      <c r="B28" s="109"/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</row>
    <row r="29" spans="1:39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</row>
    <row r="30" spans="1:39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</row>
    <row r="31" spans="1:39" ht="18.75" x14ac:dyDescent="0.3">
      <c r="A31" s="103" t="s">
        <v>175</v>
      </c>
      <c r="B31" s="102"/>
      <c r="C31" s="102"/>
      <c r="D31" s="102"/>
      <c r="E31" s="102"/>
      <c r="F31" s="102"/>
      <c r="G31" s="102"/>
      <c r="H31" s="102"/>
      <c r="I31" s="102"/>
      <c r="J31" s="102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39" x14ac:dyDescent="0.2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39" ht="18.75" x14ac:dyDescent="0.3">
      <c r="A33" s="114"/>
      <c r="B33" s="87" t="s">
        <v>11</v>
      </c>
      <c r="C33" s="150" t="s">
        <v>213</v>
      </c>
      <c r="D33" s="114"/>
      <c r="E33" s="114"/>
      <c r="F33" s="114"/>
      <c r="G33" s="114"/>
      <c r="H33" s="114"/>
      <c r="I33" s="114"/>
      <c r="J33" s="114"/>
      <c r="L33" s="106"/>
      <c r="M33" s="106"/>
      <c r="N33" s="103" t="s">
        <v>183</v>
      </c>
      <c r="O33" s="102"/>
      <c r="P33" s="102"/>
      <c r="Q33" s="102"/>
      <c r="R33" s="102"/>
      <c r="S33" s="102"/>
      <c r="T33" s="102"/>
      <c r="U33" s="106"/>
      <c r="V33" s="106"/>
      <c r="Y33" s="103" t="s">
        <v>176</v>
      </c>
      <c r="Z33" s="102"/>
      <c r="AA33" s="102"/>
      <c r="AB33" s="102"/>
      <c r="AC33" s="102"/>
      <c r="AD33" s="102"/>
      <c r="AE33" s="102"/>
    </row>
    <row r="34" spans="1:39" ht="15.75" thickBot="1" x14ac:dyDescent="0.3">
      <c r="A34" s="114"/>
      <c r="B34" s="88" t="s">
        <v>170</v>
      </c>
      <c r="C34" s="86" t="s">
        <v>92</v>
      </c>
      <c r="D34" s="50" t="s">
        <v>93</v>
      </c>
      <c r="E34" s="50" t="s">
        <v>94</v>
      </c>
      <c r="F34" s="50" t="s">
        <v>112</v>
      </c>
      <c r="G34" s="50" t="s">
        <v>209</v>
      </c>
      <c r="H34" s="151" t="s">
        <v>212</v>
      </c>
      <c r="I34" s="114"/>
      <c r="J34" s="114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1:39" ht="19.5" thickBot="1" x14ac:dyDescent="0.3">
      <c r="A35" s="118">
        <v>1</v>
      </c>
      <c r="B35" s="83" t="s">
        <v>165</v>
      </c>
      <c r="C35" s="115"/>
      <c r="D35" s="115"/>
      <c r="E35" s="116">
        <f t="shared" ref="E35:E54" si="0">C35*D35</f>
        <v>0</v>
      </c>
      <c r="F35" s="115"/>
      <c r="G35" s="116">
        <f t="shared" ref="G35:G54" si="1">E35*F35</f>
        <v>0</v>
      </c>
      <c r="H35" s="117">
        <v>1</v>
      </c>
      <c r="I35" s="114"/>
      <c r="J35" s="114"/>
      <c r="L35" s="106"/>
      <c r="M35" s="106"/>
      <c r="N35" s="106"/>
      <c r="O35" s="129" t="s">
        <v>12</v>
      </c>
      <c r="P35" s="134">
        <f>B57</f>
        <v>0</v>
      </c>
      <c r="Q35" s="106"/>
      <c r="R35" s="106"/>
      <c r="S35" s="106"/>
      <c r="T35" s="106"/>
      <c r="U35" s="106"/>
      <c r="V35" s="106"/>
      <c r="Y35" s="65"/>
      <c r="Z35" s="65"/>
      <c r="AA35" s="96"/>
      <c r="AB35" s="96"/>
      <c r="AC35" s="96"/>
      <c r="AD35" s="96"/>
      <c r="AE35" s="97"/>
      <c r="AF35" s="96"/>
      <c r="AG35" s="96"/>
      <c r="AH35" s="91" t="s">
        <v>90</v>
      </c>
      <c r="AI35" s="91" t="s">
        <v>198</v>
      </c>
      <c r="AJ35" s="65"/>
      <c r="AK35" s="65"/>
      <c r="AL35" s="65"/>
      <c r="AM35" s="65"/>
    </row>
    <row r="36" spans="1:39" ht="19.5" thickBot="1" x14ac:dyDescent="0.3">
      <c r="A36" s="118">
        <v>2</v>
      </c>
      <c r="B36" s="83" t="s">
        <v>158</v>
      </c>
      <c r="C36" s="115"/>
      <c r="D36" s="115"/>
      <c r="E36" s="116">
        <f t="shared" si="0"/>
        <v>0</v>
      </c>
      <c r="F36" s="115"/>
      <c r="G36" s="116">
        <f t="shared" si="1"/>
        <v>0</v>
      </c>
      <c r="H36" s="117">
        <v>2</v>
      </c>
      <c r="I36" s="114"/>
      <c r="J36" s="114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Y36" s="65"/>
      <c r="Z36" s="65"/>
      <c r="AA36" s="93" t="s">
        <v>151</v>
      </c>
      <c r="AB36" s="94"/>
      <c r="AC36" s="94">
        <f>B57</f>
        <v>0</v>
      </c>
      <c r="AD36" s="94"/>
      <c r="AE36" s="94"/>
      <c r="AF36" s="94"/>
      <c r="AG36" s="95"/>
      <c r="AH36" s="91" t="s">
        <v>91</v>
      </c>
      <c r="AI36" s="91" t="s">
        <v>199</v>
      </c>
      <c r="AJ36" s="65"/>
      <c r="AK36" s="65"/>
      <c r="AL36" s="65"/>
      <c r="AM36" s="65"/>
    </row>
    <row r="37" spans="1:39" ht="19.5" thickBot="1" x14ac:dyDescent="0.3">
      <c r="A37" s="118">
        <v>3</v>
      </c>
      <c r="B37" s="83" t="s">
        <v>160</v>
      </c>
      <c r="C37" s="115"/>
      <c r="D37" s="115"/>
      <c r="E37" s="116">
        <f t="shared" si="0"/>
        <v>0</v>
      </c>
      <c r="F37" s="115"/>
      <c r="G37" s="116">
        <f t="shared" si="1"/>
        <v>0</v>
      </c>
      <c r="H37" s="117">
        <v>3</v>
      </c>
      <c r="I37" s="114"/>
      <c r="J37" s="114"/>
      <c r="L37" s="106"/>
      <c r="M37" s="106"/>
      <c r="N37" s="120"/>
      <c r="O37" s="130" t="s">
        <v>13</v>
      </c>
      <c r="P37" s="81" t="s">
        <v>182</v>
      </c>
      <c r="Q37" s="106"/>
      <c r="R37" s="106"/>
      <c r="S37" s="106"/>
      <c r="T37" s="106"/>
      <c r="U37" s="106"/>
      <c r="V37" s="106"/>
      <c r="Y37" s="65"/>
      <c r="Z37" s="65"/>
      <c r="AA37" s="72" t="s">
        <v>152</v>
      </c>
      <c r="AB37" s="73"/>
      <c r="AC37" s="73" t="str">
        <f>P37</f>
        <v>le clin</v>
      </c>
      <c r="AD37" s="73"/>
      <c r="AE37" s="73"/>
      <c r="AF37" s="73"/>
      <c r="AG37" s="74"/>
      <c r="AH37" s="69" t="s">
        <v>91</v>
      </c>
      <c r="AI37" s="91" t="s">
        <v>200</v>
      </c>
      <c r="AJ37" s="66"/>
      <c r="AK37" s="66"/>
      <c r="AL37" s="66"/>
      <c r="AM37" s="66"/>
    </row>
    <row r="38" spans="1:39" ht="57" thickBot="1" x14ac:dyDescent="0.3">
      <c r="A38" s="118">
        <v>4</v>
      </c>
      <c r="B38" s="83" t="s">
        <v>164</v>
      </c>
      <c r="C38" s="115"/>
      <c r="D38" s="115"/>
      <c r="E38" s="116">
        <f t="shared" si="0"/>
        <v>0</v>
      </c>
      <c r="F38" s="115"/>
      <c r="G38" s="116">
        <f t="shared" si="1"/>
        <v>0</v>
      </c>
      <c r="H38" s="117">
        <v>4</v>
      </c>
      <c r="I38" s="114"/>
      <c r="J38" s="114"/>
      <c r="L38" s="106"/>
      <c r="M38" s="106"/>
      <c r="N38" s="121"/>
      <c r="O38" s="106"/>
      <c r="P38" s="106"/>
      <c r="Q38" s="106"/>
      <c r="R38" s="106"/>
      <c r="S38" s="106"/>
      <c r="T38" s="106"/>
      <c r="U38" s="106"/>
      <c r="V38" s="106"/>
      <c r="Y38" s="65"/>
      <c r="Z38" s="65"/>
      <c r="AA38" s="75" t="s">
        <v>4</v>
      </c>
      <c r="AB38" s="76" t="s">
        <v>3</v>
      </c>
      <c r="AC38" s="75" t="s">
        <v>5</v>
      </c>
      <c r="AD38" s="76" t="s">
        <v>6</v>
      </c>
      <c r="AE38" s="76" t="s">
        <v>7</v>
      </c>
      <c r="AF38" s="76" t="s">
        <v>172</v>
      </c>
      <c r="AG38" s="76" t="s">
        <v>173</v>
      </c>
      <c r="AH38" s="67"/>
      <c r="AI38" s="67"/>
      <c r="AJ38" s="67"/>
      <c r="AK38" s="67"/>
      <c r="AL38" s="67"/>
      <c r="AM38" s="67"/>
    </row>
    <row r="39" spans="1:39" ht="16.5" thickBot="1" x14ac:dyDescent="0.3">
      <c r="A39" s="118">
        <v>5</v>
      </c>
      <c r="B39" s="83" t="s">
        <v>161</v>
      </c>
      <c r="C39" s="115">
        <v>2</v>
      </c>
      <c r="D39" s="115">
        <v>3</v>
      </c>
      <c r="E39" s="116">
        <f t="shared" si="0"/>
        <v>6</v>
      </c>
      <c r="F39" s="115">
        <v>2</v>
      </c>
      <c r="G39" s="116">
        <f t="shared" si="1"/>
        <v>12</v>
      </c>
      <c r="H39" s="114"/>
      <c r="I39" s="114"/>
      <c r="J39" s="114"/>
      <c r="L39" s="106"/>
      <c r="M39" s="106"/>
      <c r="N39" s="122" t="s">
        <v>184</v>
      </c>
      <c r="O39" s="130" t="s">
        <v>153</v>
      </c>
      <c r="P39" s="81"/>
      <c r="Q39" s="106"/>
      <c r="R39" s="106"/>
      <c r="S39" s="106"/>
      <c r="T39" s="106"/>
      <c r="U39" s="106"/>
      <c r="V39" s="106"/>
      <c r="Y39" s="65"/>
      <c r="Z39" s="65"/>
      <c r="AA39" s="90"/>
      <c r="AB39" s="90"/>
      <c r="AC39" s="90"/>
      <c r="AD39" s="90"/>
      <c r="AE39" s="90"/>
      <c r="AF39" s="90"/>
      <c r="AG39" s="89"/>
      <c r="AH39" s="65" t="s">
        <v>174</v>
      </c>
      <c r="AI39" s="65"/>
      <c r="AJ39" s="92"/>
      <c r="AK39" s="92"/>
      <c r="AL39" s="92"/>
      <c r="AM39" s="65"/>
    </row>
    <row r="40" spans="1:39" ht="15.75" thickBot="1" x14ac:dyDescent="0.3">
      <c r="A40" s="118">
        <v>6</v>
      </c>
      <c r="B40" s="83" t="s">
        <v>159</v>
      </c>
      <c r="C40" s="115"/>
      <c r="D40" s="115"/>
      <c r="E40" s="116">
        <f t="shared" si="0"/>
        <v>0</v>
      </c>
      <c r="F40" s="115"/>
      <c r="G40" s="116">
        <f t="shared" si="1"/>
        <v>0</v>
      </c>
      <c r="H40" s="114"/>
      <c r="I40" s="114"/>
      <c r="J40" s="114"/>
      <c r="L40" s="106"/>
      <c r="M40" s="106"/>
      <c r="N40" s="122" t="s">
        <v>185</v>
      </c>
      <c r="O40" s="106"/>
      <c r="P40" s="106"/>
      <c r="Q40" s="106"/>
      <c r="R40" s="106"/>
      <c r="S40" s="106"/>
      <c r="T40" s="106"/>
      <c r="U40" s="106"/>
      <c r="V40" s="106"/>
      <c r="Y40" s="65"/>
      <c r="Z40" s="65"/>
      <c r="AA40" s="90"/>
      <c r="AB40" s="90"/>
      <c r="AC40" s="90"/>
      <c r="AD40" s="90"/>
      <c r="AE40" s="90"/>
      <c r="AF40" s="90" t="s">
        <v>195</v>
      </c>
      <c r="AG40" s="89" t="s">
        <v>90</v>
      </c>
      <c r="AH40" s="65"/>
      <c r="AI40" s="65"/>
      <c r="AJ40" s="65"/>
      <c r="AK40" s="65"/>
      <c r="AL40" s="65"/>
      <c r="AM40" s="65"/>
    </row>
    <row r="41" spans="1:39" ht="16.5" thickBot="1" x14ac:dyDescent="0.3">
      <c r="A41" s="118">
        <v>7</v>
      </c>
      <c r="B41" s="83" t="s">
        <v>163</v>
      </c>
      <c r="C41" s="115"/>
      <c r="D41" s="115"/>
      <c r="E41" s="116">
        <f t="shared" si="0"/>
        <v>0</v>
      </c>
      <c r="F41" s="115"/>
      <c r="G41" s="116">
        <f t="shared" si="1"/>
        <v>0</v>
      </c>
      <c r="H41" s="114"/>
      <c r="I41" s="114"/>
      <c r="J41" s="114"/>
      <c r="L41" s="106"/>
      <c r="M41" s="106"/>
      <c r="N41" s="122" t="s">
        <v>186</v>
      </c>
      <c r="O41" s="131" t="s">
        <v>10</v>
      </c>
      <c r="P41" s="81"/>
      <c r="Q41" s="106"/>
      <c r="R41" s="106"/>
      <c r="S41" s="106"/>
      <c r="T41" s="106"/>
      <c r="U41" s="106"/>
      <c r="V41" s="106"/>
      <c r="Y41" s="65"/>
      <c r="Z41" s="65"/>
      <c r="AA41" s="90"/>
      <c r="AB41" s="90"/>
      <c r="AC41" s="90"/>
      <c r="AD41" s="90"/>
      <c r="AE41" s="90"/>
      <c r="AF41" s="90"/>
      <c r="AG41" s="89"/>
      <c r="AH41" s="65"/>
      <c r="AI41" s="65"/>
      <c r="AJ41" s="65"/>
      <c r="AK41" s="65"/>
      <c r="AL41" s="65"/>
      <c r="AM41" s="65"/>
    </row>
    <row r="42" spans="1:39" ht="16.5" thickBot="1" x14ac:dyDescent="0.3">
      <c r="A42" s="118">
        <v>8</v>
      </c>
      <c r="B42" s="83" t="s">
        <v>157</v>
      </c>
      <c r="C42" s="115"/>
      <c r="D42" s="115"/>
      <c r="E42" s="116">
        <f t="shared" si="0"/>
        <v>0</v>
      </c>
      <c r="F42" s="115"/>
      <c r="G42" s="116">
        <f t="shared" si="1"/>
        <v>0</v>
      </c>
      <c r="H42" s="114"/>
      <c r="I42" s="114"/>
      <c r="J42" s="114"/>
      <c r="L42" s="106"/>
      <c r="M42" s="106"/>
      <c r="N42" s="122" t="s">
        <v>187</v>
      </c>
      <c r="O42" s="132" t="s">
        <v>154</v>
      </c>
      <c r="P42" s="81"/>
      <c r="Q42" s="106"/>
      <c r="R42" s="106"/>
      <c r="S42" s="106"/>
      <c r="T42" s="106"/>
      <c r="U42" s="106"/>
      <c r="V42" s="106"/>
      <c r="Y42" s="65"/>
      <c r="Z42" s="65"/>
      <c r="AA42" s="90"/>
      <c r="AB42" s="90"/>
      <c r="AC42" s="90"/>
      <c r="AD42" s="90"/>
      <c r="AE42" s="90"/>
      <c r="AF42" s="90" t="s">
        <v>196</v>
      </c>
      <c r="AG42" s="89" t="s">
        <v>90</v>
      </c>
      <c r="AH42" s="65"/>
      <c r="AI42" s="65"/>
      <c r="AJ42" s="65"/>
      <c r="AK42" s="65"/>
      <c r="AL42" s="65"/>
      <c r="AM42" s="65"/>
    </row>
    <row r="43" spans="1:39" ht="16.5" thickBot="1" x14ac:dyDescent="0.3">
      <c r="A43" s="118">
        <v>9</v>
      </c>
      <c r="B43" s="83" t="s">
        <v>162</v>
      </c>
      <c r="C43" s="115"/>
      <c r="D43" s="115"/>
      <c r="E43" s="116">
        <f t="shared" si="0"/>
        <v>0</v>
      </c>
      <c r="F43" s="115"/>
      <c r="G43" s="116">
        <f t="shared" si="1"/>
        <v>0</v>
      </c>
      <c r="H43" s="114"/>
      <c r="I43" s="114"/>
      <c r="J43" s="114"/>
      <c r="L43" s="106"/>
      <c r="M43" s="106"/>
      <c r="N43" s="122" t="s">
        <v>188</v>
      </c>
      <c r="O43" s="132"/>
      <c r="P43" s="81"/>
      <c r="Q43" s="106"/>
      <c r="R43" s="106"/>
      <c r="S43" s="106"/>
      <c r="T43" s="106"/>
      <c r="U43" s="106"/>
      <c r="V43" s="106"/>
      <c r="Y43" s="65"/>
      <c r="Z43" s="65"/>
      <c r="AA43" s="90"/>
      <c r="AB43" s="90"/>
      <c r="AC43" s="90"/>
      <c r="AD43" s="90"/>
      <c r="AE43" s="90"/>
      <c r="AF43" s="90"/>
      <c r="AG43" s="89"/>
      <c r="AH43" s="68"/>
      <c r="AI43" s="65"/>
      <c r="AJ43" s="65"/>
      <c r="AK43" s="65"/>
      <c r="AL43" s="65"/>
      <c r="AM43" s="65"/>
    </row>
    <row r="44" spans="1:39" s="4" customFormat="1" ht="16.5" thickBot="1" x14ac:dyDescent="0.3">
      <c r="A44" s="119">
        <v>10</v>
      </c>
      <c r="B44" s="83"/>
      <c r="C44" s="115"/>
      <c r="D44" s="115"/>
      <c r="E44" s="116">
        <f t="shared" si="0"/>
        <v>0</v>
      </c>
      <c r="F44" s="115"/>
      <c r="G44" s="116">
        <f t="shared" si="1"/>
        <v>0</v>
      </c>
      <c r="H44" s="114"/>
      <c r="I44" s="114"/>
      <c r="J44" s="114"/>
      <c r="L44" s="106"/>
      <c r="M44" s="106"/>
      <c r="N44" s="122" t="s">
        <v>189</v>
      </c>
      <c r="O44" s="132"/>
      <c r="P44" s="81"/>
      <c r="Q44" s="106"/>
      <c r="R44" s="106"/>
      <c r="S44" s="106"/>
      <c r="T44" s="106"/>
      <c r="U44" s="106"/>
      <c r="V44" s="106"/>
      <c r="Y44" s="65"/>
      <c r="Z44" s="65"/>
      <c r="AA44" s="90"/>
      <c r="AB44" s="90"/>
      <c r="AC44" s="90"/>
      <c r="AD44" s="90"/>
      <c r="AE44" s="90"/>
      <c r="AF44" s="90" t="s">
        <v>197</v>
      </c>
      <c r="AG44" s="89" t="s">
        <v>90</v>
      </c>
      <c r="AH44" s="68"/>
      <c r="AI44" s="65"/>
      <c r="AJ44" s="65"/>
      <c r="AK44" s="65"/>
      <c r="AL44" s="65"/>
      <c r="AM44" s="65"/>
    </row>
    <row r="45" spans="1:39" ht="16.5" thickBot="1" x14ac:dyDescent="0.3">
      <c r="A45" s="118">
        <v>11</v>
      </c>
      <c r="B45" s="83"/>
      <c r="C45" s="115"/>
      <c r="D45" s="115"/>
      <c r="E45" s="116">
        <f t="shared" si="0"/>
        <v>0</v>
      </c>
      <c r="F45" s="115"/>
      <c r="G45" s="116">
        <f t="shared" si="1"/>
        <v>0</v>
      </c>
      <c r="H45" s="114"/>
      <c r="I45" s="114"/>
      <c r="J45" s="114"/>
      <c r="L45" s="106"/>
      <c r="M45" s="106"/>
      <c r="N45" s="122" t="s">
        <v>190</v>
      </c>
      <c r="O45" s="132"/>
      <c r="P45" s="81"/>
      <c r="Q45" s="106"/>
      <c r="R45" s="106"/>
      <c r="S45" s="106"/>
      <c r="T45" s="106"/>
      <c r="U45" s="106"/>
      <c r="V45" s="106"/>
      <c r="Y45" s="65"/>
      <c r="Z45" s="65"/>
      <c r="AA45" s="90"/>
      <c r="AB45" s="90"/>
      <c r="AC45" s="90"/>
      <c r="AD45" s="90"/>
      <c r="AE45" s="90"/>
      <c r="AF45" s="90"/>
      <c r="AG45" s="89"/>
      <c r="AH45" s="68"/>
      <c r="AI45" s="65"/>
      <c r="AJ45" s="65"/>
      <c r="AK45" s="65"/>
      <c r="AL45" s="65"/>
      <c r="AM45" s="65"/>
    </row>
    <row r="46" spans="1:39" ht="16.5" thickBot="1" x14ac:dyDescent="0.3">
      <c r="A46" s="119">
        <v>12</v>
      </c>
      <c r="B46" s="83"/>
      <c r="C46" s="115"/>
      <c r="D46" s="115"/>
      <c r="E46" s="116">
        <f t="shared" si="0"/>
        <v>0</v>
      </c>
      <c r="F46" s="115"/>
      <c r="G46" s="116">
        <f t="shared" si="1"/>
        <v>0</v>
      </c>
      <c r="H46" s="114"/>
      <c r="I46" s="114"/>
      <c r="J46" s="114"/>
      <c r="L46" s="106"/>
      <c r="M46" s="106"/>
      <c r="N46" s="122" t="s">
        <v>191</v>
      </c>
      <c r="O46" s="132"/>
      <c r="P46" s="81"/>
      <c r="Q46" s="106"/>
      <c r="R46" s="106"/>
      <c r="S46" s="106"/>
      <c r="T46" s="106"/>
      <c r="U46" s="106"/>
      <c r="V46" s="106"/>
      <c r="Y46" s="65"/>
      <c r="Z46" s="65"/>
      <c r="AA46" s="90"/>
      <c r="AB46" s="90"/>
      <c r="AC46" s="90"/>
      <c r="AD46" s="90"/>
      <c r="AE46" s="90"/>
      <c r="AF46" s="90"/>
      <c r="AG46" s="89"/>
      <c r="AH46" s="68"/>
      <c r="AI46" s="65"/>
      <c r="AJ46" s="65"/>
      <c r="AK46" s="65"/>
      <c r="AL46" s="65"/>
      <c r="AM46" s="65"/>
    </row>
    <row r="47" spans="1:39" ht="16.5" thickBot="1" x14ac:dyDescent="0.3">
      <c r="A47" s="118">
        <v>13</v>
      </c>
      <c r="B47" s="83"/>
      <c r="C47" s="115"/>
      <c r="D47" s="115"/>
      <c r="E47" s="116">
        <f t="shared" si="0"/>
        <v>0</v>
      </c>
      <c r="F47" s="115"/>
      <c r="G47" s="116">
        <f t="shared" si="1"/>
        <v>0</v>
      </c>
      <c r="H47" s="114"/>
      <c r="I47" s="114"/>
      <c r="J47" s="114"/>
      <c r="L47" s="106"/>
      <c r="M47" s="106"/>
      <c r="N47" s="123"/>
      <c r="O47" s="133"/>
      <c r="P47" s="81"/>
      <c r="Q47" s="106"/>
      <c r="R47" s="106"/>
      <c r="S47" s="106"/>
      <c r="T47" s="106"/>
      <c r="U47" s="106"/>
      <c r="V47" s="106"/>
      <c r="Y47" s="65"/>
      <c r="Z47" s="65"/>
      <c r="AA47" s="90"/>
      <c r="AB47" s="90"/>
      <c r="AC47" s="90"/>
      <c r="AD47" s="90"/>
      <c r="AE47" s="90"/>
      <c r="AF47" s="90"/>
      <c r="AG47" s="89"/>
      <c r="AH47" s="68"/>
      <c r="AI47" s="65"/>
      <c r="AJ47" s="65"/>
      <c r="AK47" s="65"/>
      <c r="AL47" s="65"/>
      <c r="AM47" s="65"/>
    </row>
    <row r="48" spans="1:39" ht="15.75" thickBot="1" x14ac:dyDescent="0.3">
      <c r="A48" s="119">
        <v>14</v>
      </c>
      <c r="B48" s="83"/>
      <c r="C48" s="115"/>
      <c r="D48" s="115"/>
      <c r="E48" s="116">
        <f t="shared" si="0"/>
        <v>0</v>
      </c>
      <c r="F48" s="115"/>
      <c r="G48" s="116">
        <f t="shared" si="1"/>
        <v>0</v>
      </c>
      <c r="H48" s="114"/>
      <c r="I48" s="114"/>
      <c r="J48" s="114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Y48" s="65"/>
      <c r="Z48" s="65"/>
      <c r="AA48" s="90"/>
      <c r="AB48" s="90"/>
      <c r="AC48" s="90"/>
      <c r="AD48" s="90"/>
      <c r="AE48" s="90"/>
      <c r="AF48" s="90"/>
      <c r="AG48" s="89"/>
      <c r="AH48" s="68"/>
      <c r="AI48" s="65"/>
      <c r="AJ48" s="65"/>
      <c r="AK48" s="65"/>
      <c r="AL48" s="65"/>
      <c r="AM48" s="65"/>
    </row>
    <row r="49" spans="1:39" ht="16.5" thickBot="1" x14ac:dyDescent="0.3">
      <c r="A49" s="118">
        <v>15</v>
      </c>
      <c r="B49" s="83"/>
      <c r="C49" s="115"/>
      <c r="D49" s="115"/>
      <c r="E49" s="116">
        <f t="shared" si="0"/>
        <v>0</v>
      </c>
      <c r="F49" s="115"/>
      <c r="G49" s="116">
        <f t="shared" si="1"/>
        <v>0</v>
      </c>
      <c r="H49" s="114"/>
      <c r="I49" s="114"/>
      <c r="J49" s="114"/>
      <c r="L49" s="106"/>
      <c r="M49" s="106"/>
      <c r="N49" s="120"/>
      <c r="O49" s="124" t="s">
        <v>155</v>
      </c>
      <c r="P49" s="98"/>
      <c r="Q49" s="99"/>
      <c r="R49" s="100"/>
      <c r="S49" s="106"/>
      <c r="T49" s="85"/>
      <c r="U49" s="106"/>
      <c r="V49" s="106"/>
      <c r="Y49" s="65"/>
      <c r="Z49" s="65"/>
      <c r="AA49" s="90"/>
      <c r="AB49" s="90"/>
      <c r="AC49" s="90"/>
      <c r="AD49" s="90"/>
      <c r="AE49" s="90"/>
      <c r="AF49" s="90"/>
      <c r="AG49" s="89"/>
      <c r="AH49" s="68"/>
      <c r="AI49" s="65"/>
      <c r="AJ49" s="65"/>
      <c r="AK49" s="65"/>
      <c r="AL49" s="65"/>
      <c r="AM49" s="65"/>
    </row>
    <row r="50" spans="1:39" x14ac:dyDescent="0.25">
      <c r="A50" s="119">
        <v>16</v>
      </c>
      <c r="B50" s="83"/>
      <c r="C50" s="115"/>
      <c r="D50" s="115"/>
      <c r="E50" s="116">
        <f t="shared" si="0"/>
        <v>0</v>
      </c>
      <c r="F50" s="115"/>
      <c r="G50" s="116">
        <f t="shared" si="1"/>
        <v>0</v>
      </c>
      <c r="H50" s="114"/>
      <c r="I50" s="114"/>
      <c r="J50" s="114"/>
      <c r="L50" s="106"/>
      <c r="M50" s="106"/>
      <c r="N50" s="122"/>
      <c r="O50" s="125"/>
      <c r="P50" s="70" t="s">
        <v>171</v>
      </c>
      <c r="Q50" s="71" t="s">
        <v>201</v>
      </c>
      <c r="R50" s="71" t="s">
        <v>202</v>
      </c>
      <c r="S50" s="85"/>
      <c r="T50" s="55" t="s">
        <v>203</v>
      </c>
      <c r="U50" s="106"/>
      <c r="V50" s="106"/>
      <c r="Y50" s="65"/>
      <c r="Z50" s="65"/>
      <c r="AA50" s="90"/>
      <c r="AB50" s="90"/>
      <c r="AC50" s="90"/>
      <c r="AD50" s="90"/>
      <c r="AE50" s="90"/>
      <c r="AF50" s="90"/>
      <c r="AG50" s="89"/>
      <c r="AH50" s="68"/>
      <c r="AI50" s="65"/>
      <c r="AJ50" s="65"/>
      <c r="AK50" s="65"/>
      <c r="AL50" s="65"/>
      <c r="AM50" s="65"/>
    </row>
    <row r="51" spans="1:39" ht="15.75" x14ac:dyDescent="0.25">
      <c r="A51" s="118">
        <v>17</v>
      </c>
      <c r="B51" s="83"/>
      <c r="C51" s="115"/>
      <c r="D51" s="115"/>
      <c r="E51" s="116">
        <f t="shared" si="0"/>
        <v>0</v>
      </c>
      <c r="F51" s="115"/>
      <c r="G51" s="116">
        <f t="shared" si="1"/>
        <v>0</v>
      </c>
      <c r="H51" s="114"/>
      <c r="I51" s="114"/>
      <c r="J51" s="114"/>
      <c r="L51" s="106"/>
      <c r="M51" s="106"/>
      <c r="N51" s="122"/>
      <c r="O51" s="126">
        <v>1</v>
      </c>
      <c r="P51" s="101" t="str">
        <f>IF(AG39="oui",AF39,"")</f>
        <v/>
      </c>
      <c r="Q51" s="54"/>
      <c r="R51" s="54"/>
      <c r="S51" s="85"/>
      <c r="T51" s="82"/>
      <c r="U51" s="106"/>
      <c r="V51" s="106"/>
      <c r="Y51" s="65"/>
      <c r="Z51" s="65"/>
      <c r="AA51" s="90"/>
      <c r="AB51" s="90"/>
      <c r="AC51" s="90"/>
      <c r="AD51" s="90"/>
      <c r="AE51" s="90"/>
      <c r="AF51" s="90"/>
      <c r="AG51" s="89"/>
      <c r="AH51" s="68"/>
      <c r="AI51" s="65"/>
      <c r="AJ51" s="65"/>
      <c r="AK51" s="65"/>
      <c r="AL51" s="65"/>
      <c r="AM51" s="65"/>
    </row>
    <row r="52" spans="1:39" ht="15.75" x14ac:dyDescent="0.25">
      <c r="A52" s="119">
        <v>18</v>
      </c>
      <c r="B52" s="83"/>
      <c r="C52" s="115"/>
      <c r="D52" s="115"/>
      <c r="E52" s="116">
        <f t="shared" si="0"/>
        <v>0</v>
      </c>
      <c r="F52" s="115"/>
      <c r="G52" s="116">
        <f t="shared" si="1"/>
        <v>0</v>
      </c>
      <c r="H52" s="114"/>
      <c r="I52" s="114"/>
      <c r="J52" s="114"/>
      <c r="L52" s="106"/>
      <c r="M52" s="106"/>
      <c r="N52" s="122" t="s">
        <v>192</v>
      </c>
      <c r="O52" s="126">
        <v>2</v>
      </c>
      <c r="P52" s="101" t="str">
        <f t="shared" ref="P52:P78" si="2">IF(AG40="oui",AF40,"")</f>
        <v>TTTTTTTTTTTTTTTTTTTTTTTTTTTT</v>
      </c>
      <c r="Q52" s="54"/>
      <c r="R52" s="54"/>
      <c r="S52" s="85"/>
      <c r="T52" s="82"/>
      <c r="U52" s="106"/>
      <c r="V52" s="106"/>
      <c r="Y52" s="65"/>
      <c r="Z52" s="65"/>
      <c r="AA52" s="90"/>
      <c r="AB52" s="90"/>
      <c r="AC52" s="90"/>
      <c r="AD52" s="90"/>
      <c r="AE52" s="90"/>
      <c r="AF52" s="90"/>
      <c r="AG52" s="89"/>
      <c r="AH52" s="68"/>
      <c r="AI52" s="65"/>
      <c r="AJ52" s="65"/>
      <c r="AK52" s="65"/>
      <c r="AL52" s="65"/>
      <c r="AM52" s="65"/>
    </row>
    <row r="53" spans="1:39" ht="15.75" x14ac:dyDescent="0.25">
      <c r="A53" s="118">
        <v>19</v>
      </c>
      <c r="B53" s="83"/>
      <c r="C53" s="115"/>
      <c r="D53" s="115"/>
      <c r="E53" s="116">
        <f t="shared" si="0"/>
        <v>0</v>
      </c>
      <c r="F53" s="115"/>
      <c r="G53" s="116">
        <f t="shared" si="1"/>
        <v>0</v>
      </c>
      <c r="H53" s="114"/>
      <c r="I53" s="114"/>
      <c r="J53" s="114"/>
      <c r="L53" s="106"/>
      <c r="M53" s="106"/>
      <c r="N53" s="122" t="s">
        <v>193</v>
      </c>
      <c r="O53" s="126">
        <v>3</v>
      </c>
      <c r="P53" s="101" t="str">
        <f t="shared" si="2"/>
        <v/>
      </c>
      <c r="Q53" s="54"/>
      <c r="R53" s="54"/>
      <c r="S53" s="85"/>
      <c r="T53" s="82"/>
      <c r="U53" s="106"/>
      <c r="V53" s="106"/>
      <c r="Y53" s="65"/>
      <c r="Z53" s="65"/>
      <c r="AA53" s="90"/>
      <c r="AB53" s="90"/>
      <c r="AC53" s="90"/>
      <c r="AD53" s="90"/>
      <c r="AE53" s="90"/>
      <c r="AF53" s="90"/>
      <c r="AG53" s="89"/>
      <c r="AH53" s="68"/>
      <c r="AI53" s="65"/>
      <c r="AJ53" s="65"/>
      <c r="AK53" s="65"/>
      <c r="AL53" s="65"/>
      <c r="AM53" s="65"/>
    </row>
    <row r="54" spans="1:39" ht="15.75" x14ac:dyDescent="0.25">
      <c r="A54" s="119">
        <v>20</v>
      </c>
      <c r="B54" s="83"/>
      <c r="C54" s="115"/>
      <c r="D54" s="115"/>
      <c r="E54" s="116">
        <f t="shared" si="0"/>
        <v>0</v>
      </c>
      <c r="F54" s="115"/>
      <c r="G54" s="116">
        <f t="shared" si="1"/>
        <v>0</v>
      </c>
      <c r="H54" s="114"/>
      <c r="I54" s="114"/>
      <c r="J54" s="114"/>
      <c r="L54" s="106"/>
      <c r="M54" s="106"/>
      <c r="N54" s="122" t="s">
        <v>185</v>
      </c>
      <c r="O54" s="126">
        <v>4</v>
      </c>
      <c r="P54" s="101" t="str">
        <f t="shared" si="2"/>
        <v>FFFFFFFFFFFFFFFFFFFFFFFFFF</v>
      </c>
      <c r="Q54" s="54"/>
      <c r="R54" s="54"/>
      <c r="S54" s="85"/>
      <c r="T54" s="82"/>
      <c r="U54" s="106"/>
      <c r="V54" s="106"/>
      <c r="Y54" s="65"/>
      <c r="Z54" s="65"/>
      <c r="AA54" s="90"/>
      <c r="AB54" s="90"/>
      <c r="AC54" s="90"/>
      <c r="AD54" s="90"/>
      <c r="AE54" s="90"/>
      <c r="AF54" s="90"/>
      <c r="AG54" s="89"/>
      <c r="AH54" s="68"/>
      <c r="AI54" s="65"/>
      <c r="AJ54" s="65"/>
      <c r="AK54" s="65"/>
      <c r="AL54" s="65"/>
      <c r="AM54" s="65"/>
    </row>
    <row r="55" spans="1:39" ht="16.5" thickBot="1" x14ac:dyDescent="0.3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L55" s="106"/>
      <c r="M55" s="106"/>
      <c r="N55" s="122" t="s">
        <v>194</v>
      </c>
      <c r="O55" s="126">
        <v>5</v>
      </c>
      <c r="P55" s="101" t="str">
        <f t="shared" si="2"/>
        <v/>
      </c>
      <c r="Q55" s="54"/>
      <c r="R55" s="54"/>
      <c r="S55" s="85"/>
      <c r="T55" s="82"/>
      <c r="U55" s="106"/>
      <c r="V55" s="106"/>
      <c r="Y55" s="65"/>
      <c r="Z55" s="65"/>
      <c r="AA55" s="90"/>
      <c r="AB55" s="90"/>
      <c r="AC55" s="90"/>
      <c r="AD55" s="90"/>
      <c r="AE55" s="90"/>
      <c r="AF55" s="90"/>
      <c r="AG55" s="89"/>
      <c r="AH55" s="68"/>
      <c r="AI55" s="65"/>
      <c r="AJ55" s="65"/>
      <c r="AK55" s="65"/>
      <c r="AL55" s="65"/>
      <c r="AM55" s="65"/>
    </row>
    <row r="56" spans="1:39" ht="16.5" thickBot="1" x14ac:dyDescent="0.3">
      <c r="A56" s="140"/>
      <c r="B56" s="139" t="s">
        <v>181</v>
      </c>
      <c r="C56" s="140"/>
      <c r="D56" s="114"/>
      <c r="E56" s="114"/>
      <c r="F56" s="114"/>
      <c r="G56" s="114"/>
      <c r="H56" s="114"/>
      <c r="I56" s="114"/>
      <c r="J56" s="114"/>
      <c r="L56" s="106"/>
      <c r="M56" s="106"/>
      <c r="N56" s="122" t="s">
        <v>185</v>
      </c>
      <c r="O56" s="126">
        <v>6</v>
      </c>
      <c r="P56" s="101" t="str">
        <f t="shared" si="2"/>
        <v>XXXXXXXXXXXXXXXXXXXXXXXX</v>
      </c>
      <c r="Q56" s="54"/>
      <c r="R56" s="54"/>
      <c r="S56" s="85"/>
      <c r="T56" s="82"/>
      <c r="U56" s="106"/>
      <c r="V56" s="106"/>
      <c r="Y56" s="65"/>
      <c r="Z56" s="65"/>
      <c r="AA56" s="90"/>
      <c r="AB56" s="90"/>
      <c r="AC56" s="90"/>
      <c r="AD56" s="90"/>
      <c r="AE56" s="90"/>
      <c r="AF56" s="90"/>
      <c r="AG56" s="89"/>
      <c r="AH56" s="68"/>
      <c r="AI56" s="65"/>
      <c r="AJ56" s="65"/>
      <c r="AK56" s="65"/>
      <c r="AL56" s="65"/>
      <c r="AM56" s="65"/>
    </row>
    <row r="57" spans="1:39" ht="16.5" thickBot="1" x14ac:dyDescent="0.3">
      <c r="A57" s="140"/>
      <c r="B57" s="142"/>
      <c r="C57" s="140"/>
      <c r="D57" s="114"/>
      <c r="E57" s="77" t="s">
        <v>96</v>
      </c>
      <c r="F57" s="77"/>
      <c r="G57" s="77"/>
      <c r="H57" s="77"/>
      <c r="I57" s="77"/>
      <c r="J57" s="114"/>
      <c r="L57" s="106"/>
      <c r="M57" s="106"/>
      <c r="N57" s="122"/>
      <c r="O57" s="126">
        <v>7</v>
      </c>
      <c r="P57" s="101" t="str">
        <f t="shared" si="2"/>
        <v/>
      </c>
      <c r="Q57" s="54"/>
      <c r="R57" s="54"/>
      <c r="S57" s="85"/>
      <c r="T57" s="82"/>
      <c r="U57" s="106"/>
      <c r="V57" s="106"/>
      <c r="Y57" s="65"/>
      <c r="Z57" s="65"/>
      <c r="AA57" s="90"/>
      <c r="AB57" s="90"/>
      <c r="AC57" s="90"/>
      <c r="AD57" s="90"/>
      <c r="AE57" s="90"/>
      <c r="AF57" s="90"/>
      <c r="AG57" s="89"/>
      <c r="AH57" s="68"/>
      <c r="AI57" s="65"/>
      <c r="AJ57" s="65"/>
      <c r="AK57" s="65"/>
      <c r="AL57" s="65"/>
      <c r="AM57" s="65"/>
    </row>
    <row r="58" spans="1:39" ht="45" x14ac:dyDescent="0.25">
      <c r="A58" s="140"/>
      <c r="B58" s="140"/>
      <c r="C58" s="140"/>
      <c r="D58" s="114"/>
      <c r="E58" s="77"/>
      <c r="F58" s="78" t="s">
        <v>102</v>
      </c>
      <c r="G58" s="78" t="s">
        <v>103</v>
      </c>
      <c r="H58" s="78" t="s">
        <v>156</v>
      </c>
      <c r="I58" s="78" t="s">
        <v>105</v>
      </c>
      <c r="J58" s="114"/>
      <c r="L58" s="106"/>
      <c r="M58" s="106"/>
      <c r="N58" s="122"/>
      <c r="O58" s="126">
        <v>8</v>
      </c>
      <c r="P58" s="101" t="str">
        <f t="shared" si="2"/>
        <v/>
      </c>
      <c r="Q58" s="54"/>
      <c r="R58" s="54"/>
      <c r="S58" s="85"/>
      <c r="T58" s="82"/>
      <c r="U58" s="106"/>
      <c r="V58" s="106"/>
      <c r="Y58" s="65"/>
      <c r="Z58" s="65"/>
      <c r="AA58" s="90"/>
      <c r="AB58" s="90"/>
      <c r="AC58" s="90"/>
      <c r="AD58" s="90"/>
      <c r="AE58" s="90"/>
      <c r="AF58" s="90"/>
      <c r="AG58" s="89"/>
      <c r="AH58" s="68"/>
      <c r="AI58" s="65"/>
      <c r="AJ58" s="65"/>
      <c r="AK58" s="65"/>
      <c r="AL58" s="65"/>
      <c r="AM58" s="65"/>
    </row>
    <row r="59" spans="1:39" ht="30" x14ac:dyDescent="0.25">
      <c r="A59" s="140"/>
      <c r="B59" s="140"/>
      <c r="C59" s="140"/>
      <c r="D59" s="114"/>
      <c r="E59" s="77"/>
      <c r="F59" s="78" t="s">
        <v>169</v>
      </c>
      <c r="G59" s="78" t="s">
        <v>168</v>
      </c>
      <c r="H59" s="78" t="s">
        <v>167</v>
      </c>
      <c r="I59" s="78" t="s">
        <v>166</v>
      </c>
      <c r="J59" s="114"/>
      <c r="L59" s="106"/>
      <c r="M59" s="106"/>
      <c r="N59" s="122"/>
      <c r="O59" s="126"/>
      <c r="P59" s="101" t="str">
        <f t="shared" si="2"/>
        <v/>
      </c>
      <c r="Q59" s="54"/>
      <c r="R59" s="54"/>
      <c r="S59" s="85"/>
      <c r="T59" s="82"/>
      <c r="U59" s="106"/>
      <c r="V59" s="106"/>
      <c r="Y59" s="65"/>
      <c r="Z59" s="65"/>
      <c r="AA59" s="90"/>
      <c r="AB59" s="90"/>
      <c r="AC59" s="90"/>
      <c r="AD59" s="90"/>
      <c r="AE59" s="90"/>
      <c r="AF59" s="90"/>
      <c r="AG59" s="89"/>
      <c r="AH59" s="68"/>
      <c r="AI59" s="65"/>
      <c r="AJ59" s="65"/>
      <c r="AK59" s="65"/>
      <c r="AL59" s="65"/>
      <c r="AM59" s="65"/>
    </row>
    <row r="60" spans="1:39" x14ac:dyDescent="0.25">
      <c r="A60" s="140"/>
      <c r="B60" s="141"/>
      <c r="C60" s="140"/>
      <c r="D60" s="114"/>
      <c r="E60" s="77"/>
      <c r="F60" s="79">
        <v>1</v>
      </c>
      <c r="G60" s="79">
        <v>2</v>
      </c>
      <c r="H60" s="79">
        <v>3</v>
      </c>
      <c r="I60" s="79">
        <v>4</v>
      </c>
      <c r="J60" s="114"/>
      <c r="L60" s="106"/>
      <c r="M60" s="106"/>
      <c r="N60" s="122"/>
      <c r="O60" s="127">
        <v>9</v>
      </c>
      <c r="P60" s="101" t="str">
        <f t="shared" si="2"/>
        <v/>
      </c>
      <c r="Q60" s="54"/>
      <c r="R60" s="54"/>
      <c r="S60" s="85"/>
      <c r="T60" s="82"/>
      <c r="U60" s="106"/>
      <c r="V60" s="106"/>
      <c r="Y60" s="65"/>
      <c r="Z60" s="65"/>
      <c r="AA60" s="90"/>
      <c r="AB60" s="90"/>
      <c r="AC60" s="90"/>
      <c r="AD60" s="90"/>
      <c r="AE60" s="90"/>
      <c r="AF60" s="90"/>
      <c r="AG60" s="89"/>
      <c r="AH60" s="68"/>
      <c r="AI60" s="65"/>
      <c r="AJ60" s="65"/>
      <c r="AK60" s="65"/>
      <c r="AL60" s="65"/>
      <c r="AM60" s="65"/>
    </row>
    <row r="61" spans="1:39" x14ac:dyDescent="0.25">
      <c r="A61" s="140"/>
      <c r="B61" s="140"/>
      <c r="C61" s="140"/>
      <c r="D61" s="114"/>
      <c r="E61" s="77"/>
      <c r="F61" s="80"/>
      <c r="G61" s="80"/>
      <c r="H61" s="80"/>
      <c r="I61" s="80"/>
      <c r="J61" s="114"/>
      <c r="L61" s="106"/>
      <c r="M61" s="106"/>
      <c r="N61" s="122"/>
      <c r="O61" s="127">
        <v>10</v>
      </c>
      <c r="P61" s="101" t="str">
        <f t="shared" si="2"/>
        <v/>
      </c>
      <c r="Q61" s="54"/>
      <c r="R61" s="54"/>
      <c r="S61" s="85"/>
      <c r="T61" s="82"/>
      <c r="U61" s="106"/>
      <c r="V61" s="106"/>
      <c r="Y61" s="65"/>
      <c r="Z61" s="65"/>
      <c r="AA61" s="90"/>
      <c r="AB61" s="90"/>
      <c r="AC61" s="90"/>
      <c r="AD61" s="90"/>
      <c r="AE61" s="90"/>
      <c r="AF61" s="90"/>
      <c r="AG61" s="89"/>
      <c r="AH61" s="68"/>
      <c r="AI61" s="65"/>
      <c r="AJ61" s="65"/>
      <c r="AK61" s="65"/>
      <c r="AL61" s="65"/>
      <c r="AM61" s="65"/>
    </row>
    <row r="62" spans="1:39" x14ac:dyDescent="0.25">
      <c r="A62" s="114"/>
      <c r="B62" s="114"/>
      <c r="C62" s="114"/>
      <c r="D62" s="114"/>
      <c r="E62" s="77" t="s">
        <v>97</v>
      </c>
      <c r="F62" s="80"/>
      <c r="G62" s="80"/>
      <c r="H62" s="80"/>
      <c r="I62" s="80"/>
      <c r="J62" s="114"/>
      <c r="L62" s="106"/>
      <c r="M62" s="106"/>
      <c r="N62" s="122"/>
      <c r="O62" s="127">
        <v>11</v>
      </c>
      <c r="P62" s="101" t="str">
        <f t="shared" si="2"/>
        <v/>
      </c>
      <c r="Q62" s="54"/>
      <c r="R62" s="54"/>
      <c r="S62" s="85"/>
      <c r="T62" s="82"/>
      <c r="U62" s="106"/>
      <c r="V62" s="106"/>
      <c r="Y62" s="65"/>
      <c r="Z62" s="65"/>
      <c r="AA62" s="90"/>
      <c r="AB62" s="90"/>
      <c r="AC62" s="90"/>
      <c r="AD62" s="90"/>
      <c r="AE62" s="90"/>
      <c r="AF62" s="90"/>
      <c r="AG62" s="89"/>
      <c r="AH62" s="65"/>
      <c r="AI62" s="65"/>
      <c r="AJ62" s="65"/>
      <c r="AK62" s="65"/>
      <c r="AL62" s="65"/>
      <c r="AM62" s="65"/>
    </row>
    <row r="63" spans="1:39" ht="30" x14ac:dyDescent="0.25">
      <c r="A63" s="114"/>
      <c r="B63" s="114"/>
      <c r="C63" s="114"/>
      <c r="D63" s="114"/>
      <c r="E63" s="77"/>
      <c r="F63" s="78" t="s">
        <v>98</v>
      </c>
      <c r="G63" s="78" t="s">
        <v>101</v>
      </c>
      <c r="H63" s="78" t="s">
        <v>99</v>
      </c>
      <c r="I63" s="78" t="s">
        <v>100</v>
      </c>
      <c r="J63" s="114"/>
      <c r="L63" s="106"/>
      <c r="M63" s="106"/>
      <c r="N63" s="122"/>
      <c r="O63" s="127">
        <v>12</v>
      </c>
      <c r="P63" s="101" t="str">
        <f t="shared" si="2"/>
        <v/>
      </c>
      <c r="Q63" s="54"/>
      <c r="R63" s="54"/>
      <c r="S63" s="85"/>
      <c r="T63" s="82"/>
      <c r="U63" s="106"/>
      <c r="V63" s="106"/>
      <c r="Y63" s="65"/>
      <c r="Z63" s="65"/>
      <c r="AA63" s="90"/>
      <c r="AB63" s="90"/>
      <c r="AC63" s="90"/>
      <c r="AD63" s="90"/>
      <c r="AE63" s="90"/>
      <c r="AF63" s="90"/>
      <c r="AG63" s="89"/>
      <c r="AH63" s="65"/>
      <c r="AI63" s="65"/>
      <c r="AJ63" s="65"/>
      <c r="AK63" s="65"/>
      <c r="AL63" s="65"/>
      <c r="AM63" s="65"/>
    </row>
    <row r="64" spans="1:39" x14ac:dyDescent="0.25">
      <c r="A64" s="114"/>
      <c r="B64" s="114"/>
      <c r="C64" s="114"/>
      <c r="D64" s="114"/>
      <c r="E64" s="77"/>
      <c r="F64" s="79">
        <v>1</v>
      </c>
      <c r="G64" s="79">
        <v>2</v>
      </c>
      <c r="H64" s="79">
        <v>3</v>
      </c>
      <c r="I64" s="79">
        <v>4</v>
      </c>
      <c r="J64" s="114"/>
      <c r="L64" s="106"/>
      <c r="M64" s="106"/>
      <c r="N64" s="122"/>
      <c r="O64" s="127">
        <v>13</v>
      </c>
      <c r="P64" s="101" t="str">
        <f t="shared" si="2"/>
        <v/>
      </c>
      <c r="Q64" s="54"/>
      <c r="R64" s="54"/>
      <c r="S64" s="85"/>
      <c r="T64" s="82"/>
      <c r="U64" s="106"/>
      <c r="V64" s="106"/>
      <c r="Y64" s="65"/>
      <c r="Z64" s="65"/>
      <c r="AA64" s="90"/>
      <c r="AB64" s="90"/>
      <c r="AC64" s="90"/>
      <c r="AD64" s="90"/>
      <c r="AE64" s="90"/>
      <c r="AF64" s="90"/>
      <c r="AG64" s="89"/>
      <c r="AH64" s="65"/>
      <c r="AI64" s="65"/>
      <c r="AJ64" s="65"/>
      <c r="AK64" s="65"/>
      <c r="AL64" s="65"/>
      <c r="AM64" s="65"/>
    </row>
    <row r="65" spans="1:39" x14ac:dyDescent="0.25">
      <c r="A65" s="114"/>
      <c r="B65" s="114"/>
      <c r="C65" s="114"/>
      <c r="D65" s="114"/>
      <c r="E65" s="77"/>
      <c r="F65" s="77"/>
      <c r="G65" s="77"/>
      <c r="H65" s="77"/>
      <c r="I65" s="77"/>
      <c r="J65" s="114"/>
      <c r="L65" s="106"/>
      <c r="M65" s="106"/>
      <c r="N65" s="122"/>
      <c r="O65" s="127">
        <v>14</v>
      </c>
      <c r="P65" s="101" t="str">
        <f t="shared" si="2"/>
        <v/>
      </c>
      <c r="Q65" s="54"/>
      <c r="R65" s="54"/>
      <c r="S65" s="85"/>
      <c r="T65" s="82"/>
      <c r="U65" s="106"/>
      <c r="V65" s="106"/>
      <c r="Y65" s="65"/>
      <c r="Z65" s="65"/>
      <c r="AA65" s="90"/>
      <c r="AB65" s="90"/>
      <c r="AC65" s="90"/>
      <c r="AD65" s="90"/>
      <c r="AE65" s="90"/>
      <c r="AF65" s="90"/>
      <c r="AG65" s="89"/>
      <c r="AH65" s="65"/>
      <c r="AI65" s="65"/>
      <c r="AJ65" s="65"/>
      <c r="AK65" s="65"/>
      <c r="AL65" s="65"/>
      <c r="AM65" s="65"/>
    </row>
    <row r="66" spans="1:39" x14ac:dyDescent="0.25">
      <c r="A66" s="114"/>
      <c r="B66" s="114"/>
      <c r="C66" s="114"/>
      <c r="D66" s="114"/>
      <c r="E66" s="77" t="s">
        <v>147</v>
      </c>
      <c r="F66" s="80"/>
      <c r="G66" s="80"/>
      <c r="H66" s="80"/>
      <c r="I66" s="80"/>
      <c r="J66" s="114"/>
      <c r="L66" s="106"/>
      <c r="M66" s="106"/>
      <c r="N66" s="122"/>
      <c r="O66" s="127">
        <v>15</v>
      </c>
      <c r="P66" s="101" t="str">
        <f t="shared" si="2"/>
        <v/>
      </c>
      <c r="Q66" s="54"/>
      <c r="R66" s="54"/>
      <c r="S66" s="85"/>
      <c r="T66" s="82"/>
      <c r="U66" s="106"/>
      <c r="V66" s="106"/>
      <c r="Y66" s="65"/>
      <c r="Z66" s="65"/>
      <c r="AA66" s="90"/>
      <c r="AB66" s="90"/>
      <c r="AC66" s="90"/>
      <c r="AD66" s="90"/>
      <c r="AE66" s="90"/>
      <c r="AF66" s="90"/>
      <c r="AG66" s="89"/>
      <c r="AH66" s="68"/>
      <c r="AI66" s="68"/>
      <c r="AJ66" s="68"/>
      <c r="AK66" s="68"/>
      <c r="AL66" s="68"/>
      <c r="AM66" s="68"/>
    </row>
    <row r="67" spans="1:39" ht="30" x14ac:dyDescent="0.25">
      <c r="A67" s="114"/>
      <c r="B67" s="114"/>
      <c r="C67" s="114"/>
      <c r="D67" s="114"/>
      <c r="E67" s="77"/>
      <c r="F67" s="78" t="s">
        <v>148</v>
      </c>
      <c r="G67" s="78" t="s">
        <v>149</v>
      </c>
      <c r="H67" s="78" t="s">
        <v>150</v>
      </c>
      <c r="I67" s="80"/>
      <c r="J67" s="114"/>
      <c r="L67" s="106"/>
      <c r="M67" s="106"/>
      <c r="N67" s="122"/>
      <c r="O67" s="127">
        <v>16</v>
      </c>
      <c r="P67" s="101" t="str">
        <f t="shared" si="2"/>
        <v/>
      </c>
      <c r="Q67" s="54"/>
      <c r="R67" s="54"/>
      <c r="S67" s="85"/>
      <c r="T67" s="82"/>
      <c r="U67" s="106"/>
      <c r="V67" s="106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</row>
    <row r="68" spans="1:39" x14ac:dyDescent="0.25">
      <c r="A68" s="114"/>
      <c r="B68" s="114"/>
      <c r="C68" s="114"/>
      <c r="D68" s="114"/>
      <c r="E68" s="77"/>
      <c r="F68" s="79">
        <v>1</v>
      </c>
      <c r="G68" s="79">
        <v>2</v>
      </c>
      <c r="H68" s="79">
        <v>3</v>
      </c>
      <c r="I68" s="80"/>
      <c r="J68" s="114"/>
      <c r="L68" s="106"/>
      <c r="M68" s="106"/>
      <c r="N68" s="122"/>
      <c r="O68" s="127">
        <v>17</v>
      </c>
      <c r="P68" s="101" t="str">
        <f t="shared" si="2"/>
        <v/>
      </c>
      <c r="Q68" s="54"/>
      <c r="R68" s="54"/>
      <c r="S68" s="85"/>
      <c r="T68" s="82"/>
      <c r="U68" s="106"/>
      <c r="V68" s="106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</row>
    <row r="69" spans="1:39" x14ac:dyDescent="0.25">
      <c r="A69" s="114"/>
      <c r="B69" s="114"/>
      <c r="C69" s="114"/>
      <c r="D69" s="114"/>
      <c r="E69" s="77"/>
      <c r="F69" s="77"/>
      <c r="G69" s="77"/>
      <c r="H69" s="77"/>
      <c r="I69" s="77"/>
      <c r="J69" s="114"/>
      <c r="L69" s="106"/>
      <c r="M69" s="106"/>
      <c r="N69" s="122"/>
      <c r="O69" s="127">
        <v>18</v>
      </c>
      <c r="P69" s="101" t="str">
        <f t="shared" si="2"/>
        <v/>
      </c>
      <c r="Q69" s="54"/>
      <c r="R69" s="54"/>
      <c r="S69" s="85"/>
      <c r="T69" s="82"/>
      <c r="U69" s="106"/>
      <c r="V69" s="106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</row>
    <row r="70" spans="1:39" x14ac:dyDescent="0.25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L70" s="106"/>
      <c r="M70" s="106"/>
      <c r="N70" s="122"/>
      <c r="O70" s="127">
        <v>19</v>
      </c>
      <c r="P70" s="101" t="str">
        <f t="shared" si="2"/>
        <v/>
      </c>
      <c r="Q70" s="54"/>
      <c r="R70" s="54"/>
      <c r="S70" s="85"/>
      <c r="T70" s="82"/>
      <c r="U70" s="106"/>
      <c r="V70" s="106"/>
    </row>
    <row r="71" spans="1:39" x14ac:dyDescent="0.25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L71" s="106"/>
      <c r="M71" s="106"/>
      <c r="N71" s="122"/>
      <c r="O71" s="127">
        <v>20</v>
      </c>
      <c r="P71" s="101" t="str">
        <f t="shared" si="2"/>
        <v/>
      </c>
      <c r="Q71" s="54"/>
      <c r="R71" s="54"/>
      <c r="S71" s="85"/>
      <c r="T71" s="82"/>
      <c r="U71" s="106"/>
      <c r="V71" s="106"/>
    </row>
    <row r="72" spans="1:39" x14ac:dyDescent="0.25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L72" s="106"/>
      <c r="M72" s="106"/>
      <c r="N72" s="122"/>
      <c r="O72" s="127">
        <v>21</v>
      </c>
      <c r="P72" s="101" t="str">
        <f t="shared" si="2"/>
        <v/>
      </c>
      <c r="Q72" s="54"/>
      <c r="R72" s="54"/>
      <c r="S72" s="85"/>
      <c r="T72" s="82"/>
      <c r="U72" s="106"/>
      <c r="V72" s="106"/>
    </row>
    <row r="73" spans="1:39" x14ac:dyDescent="0.25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L73" s="106"/>
      <c r="M73" s="106"/>
      <c r="N73" s="122"/>
      <c r="O73" s="127">
        <v>22</v>
      </c>
      <c r="P73" s="101" t="str">
        <f t="shared" si="2"/>
        <v/>
      </c>
      <c r="Q73" s="54"/>
      <c r="R73" s="54"/>
      <c r="S73" s="85"/>
      <c r="T73" s="82"/>
      <c r="U73" s="106"/>
      <c r="V73" s="106"/>
    </row>
    <row r="74" spans="1:39" x14ac:dyDescent="0.2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L74" s="106"/>
      <c r="M74" s="106"/>
      <c r="N74" s="122"/>
      <c r="O74" s="127">
        <v>23</v>
      </c>
      <c r="P74" s="101" t="str">
        <f t="shared" si="2"/>
        <v/>
      </c>
      <c r="Q74" s="54"/>
      <c r="R74" s="54"/>
      <c r="S74" s="85"/>
      <c r="T74" s="82"/>
      <c r="U74" s="106"/>
      <c r="V74" s="106"/>
    </row>
    <row r="75" spans="1:39" x14ac:dyDescent="0.25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L75" s="106"/>
      <c r="M75" s="106"/>
      <c r="N75" s="122"/>
      <c r="O75" s="127">
        <v>24</v>
      </c>
      <c r="P75" s="101" t="str">
        <f t="shared" si="2"/>
        <v/>
      </c>
      <c r="Q75" s="54"/>
      <c r="R75" s="54"/>
      <c r="S75" s="85"/>
      <c r="T75" s="82"/>
      <c r="U75" s="106"/>
      <c r="V75" s="106"/>
    </row>
    <row r="76" spans="1:39" x14ac:dyDescent="0.25">
      <c r="L76" s="106"/>
      <c r="M76" s="106"/>
      <c r="N76" s="122"/>
      <c r="O76" s="127">
        <v>25</v>
      </c>
      <c r="P76" s="101" t="str">
        <f t="shared" si="2"/>
        <v/>
      </c>
      <c r="Q76" s="54"/>
      <c r="R76" s="54"/>
      <c r="S76" s="85"/>
      <c r="T76" s="82"/>
      <c r="U76" s="106"/>
      <c r="V76" s="106"/>
    </row>
    <row r="77" spans="1:39" x14ac:dyDescent="0.25">
      <c r="L77" s="106"/>
      <c r="M77" s="106"/>
      <c r="N77" s="122"/>
      <c r="O77" s="127">
        <v>26</v>
      </c>
      <c r="P77" s="101" t="str">
        <f t="shared" si="2"/>
        <v/>
      </c>
      <c r="Q77" s="54"/>
      <c r="R77" s="54"/>
      <c r="S77" s="85"/>
      <c r="T77" s="82"/>
      <c r="U77" s="106"/>
      <c r="V77" s="106"/>
    </row>
    <row r="78" spans="1:39" x14ac:dyDescent="0.25">
      <c r="L78" s="106"/>
      <c r="M78" s="106"/>
      <c r="N78" s="122"/>
      <c r="O78" s="127">
        <v>27</v>
      </c>
      <c r="P78" s="101" t="str">
        <f t="shared" si="2"/>
        <v/>
      </c>
      <c r="Q78" s="54"/>
      <c r="R78" s="54"/>
      <c r="S78" s="85"/>
      <c r="T78" s="82"/>
      <c r="U78" s="106"/>
      <c r="V78" s="106"/>
    </row>
    <row r="79" spans="1:39" ht="15.75" thickBot="1" x14ac:dyDescent="0.3">
      <c r="L79" s="106"/>
      <c r="M79" s="106"/>
      <c r="N79" s="128"/>
      <c r="O79" s="85"/>
      <c r="P79" s="85"/>
      <c r="Q79" s="85"/>
      <c r="R79" s="85"/>
      <c r="S79" s="85"/>
      <c r="T79" s="85"/>
      <c r="U79" s="106"/>
      <c r="V79" s="106"/>
    </row>
    <row r="80" spans="1:39" x14ac:dyDescent="0.25"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</row>
    <row r="81" spans="12:22" x14ac:dyDescent="0.25"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</row>
    <row r="82" spans="12:22" x14ac:dyDescent="0.25"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</row>
  </sheetData>
  <conditionalFormatting sqref="T50:T77">
    <cfRule type="expression" dxfId="31" priority="3" stopIfTrue="1">
      <formula>$T$50=$AI$36</formula>
    </cfRule>
    <cfRule type="expression" dxfId="30" priority="4" stopIfTrue="1">
      <formula>$T$50=$AI$35</formula>
    </cfRule>
  </conditionalFormatting>
  <conditionalFormatting sqref="T51:T78">
    <cfRule type="expression" dxfId="29" priority="1" stopIfTrue="1">
      <formula>$T$51=$AI$37</formula>
    </cfRule>
    <cfRule type="expression" dxfId="28" priority="2" stopIfTrue="1">
      <formula>$T$51=$AI$36</formula>
    </cfRule>
  </conditionalFormatting>
  <dataValidations count="5">
    <dataValidation type="list" allowBlank="1" showInputMessage="1" showErrorMessage="1" sqref="F35:F54">
      <formula1>$H$35:$H$37</formula1>
    </dataValidation>
    <dataValidation type="list" allowBlank="1" showInputMessage="1" showErrorMessage="1" sqref="C35:D54">
      <formula1>$H$35:$H$38</formula1>
    </dataValidation>
    <dataValidation type="list" allowBlank="1" showInputMessage="1" showErrorMessage="1" sqref="T51:T78">
      <formula1>$AI$35:$AI$37</formula1>
    </dataValidation>
    <dataValidation type="list" allowBlank="1" showInputMessage="1" showErrorMessage="1" sqref="AG39:AG66">
      <formula1>$AH$35:$AH$36</formula1>
    </dataValidation>
    <dataValidation type="list" allowBlank="1" showInputMessage="1" showErrorMessage="1" sqref="B57">
      <formula1>$B$35:$B$54</formula1>
    </dataValidation>
  </dataValidations>
  <hyperlinks>
    <hyperlink ref="B15" location="CREX2!I51" display="cliquer ici"/>
    <hyperlink ref="B23" location="CREX2!AH53" display="cliquer ici"/>
    <hyperlink ref="B27" location="CREX2!U53" display="cliquer ici"/>
    <hyperlink ref="B19" location="CREX2!A74" display="cliquer ici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M82"/>
  <sheetViews>
    <sheetView zoomScale="80" zoomScaleNormal="80" workbookViewId="0"/>
  </sheetViews>
  <sheetFormatPr baseColWidth="10" defaultRowHeight="15" x14ac:dyDescent="0.25"/>
  <cols>
    <col min="1" max="1" width="6.42578125" customWidth="1"/>
    <col min="2" max="2" width="77.5703125" customWidth="1"/>
    <col min="7" max="7" width="19.42578125" customWidth="1"/>
    <col min="8" max="8" width="25.5703125" bestFit="1" customWidth="1"/>
    <col min="9" max="9" width="18.5703125" bestFit="1" customWidth="1"/>
    <col min="10" max="10" width="32.42578125" bestFit="1" customWidth="1"/>
    <col min="11" max="12" width="32.42578125" customWidth="1"/>
    <col min="15" max="15" width="20.5703125" customWidth="1"/>
    <col min="16" max="16" width="57.5703125" customWidth="1"/>
    <col min="17" max="17" width="19.42578125" customWidth="1"/>
    <col min="18" max="18" width="18.42578125" customWidth="1"/>
    <col min="19" max="19" width="2" customWidth="1"/>
    <col min="20" max="22" width="29.42578125" customWidth="1"/>
    <col min="27" max="27" width="14" customWidth="1"/>
    <col min="28" max="28" width="45.5703125" customWidth="1"/>
    <col min="29" max="29" width="30.5703125" customWidth="1"/>
    <col min="30" max="31" width="34.5703125" customWidth="1"/>
    <col min="32" max="32" width="34" customWidth="1"/>
    <col min="33" max="33" width="16" customWidth="1"/>
  </cols>
  <sheetData>
    <row r="1" spans="1:39" x14ac:dyDescent="0.25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</row>
    <row r="2" spans="1:39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</row>
    <row r="3" spans="1:39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</row>
    <row r="4" spans="1:39" ht="21.75" thickBot="1" x14ac:dyDescent="0.4">
      <c r="A4" s="107"/>
      <c r="B4" s="107"/>
      <c r="C4" s="110" t="s">
        <v>205</v>
      </c>
      <c r="D4" s="111"/>
      <c r="E4" s="111"/>
      <c r="F4" s="111"/>
      <c r="G4" s="111"/>
      <c r="H4" s="111"/>
      <c r="I4" s="111"/>
      <c r="J4" s="112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</row>
    <row r="5" spans="1:39" ht="15.75" thickBo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ht="15.75" thickBot="1" x14ac:dyDescent="0.3">
      <c r="A6" s="107"/>
      <c r="B6" s="107"/>
      <c r="C6" s="145" t="s">
        <v>210</v>
      </c>
      <c r="D6" s="149">
        <f>'consultez-moi'!B2</f>
        <v>2021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x14ac:dyDescent="0.25">
      <c r="A7" s="107"/>
      <c r="B7" s="107"/>
      <c r="C7" s="147" t="s">
        <v>211</v>
      </c>
      <c r="D7" s="148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x14ac:dyDescent="0.25">
      <c r="A8" s="136" t="s">
        <v>204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</row>
    <row r="9" spans="1:39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</row>
    <row r="10" spans="1:39" x14ac:dyDescent="0.25">
      <c r="A10" s="107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</row>
    <row r="11" spans="1:39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x14ac:dyDescent="0.25">
      <c r="A12" s="107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ht="15.75" thickBot="1" x14ac:dyDescent="0.3">
      <c r="A13" s="107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ht="15.75" thickBot="1" x14ac:dyDescent="0.3">
      <c r="A14" s="107"/>
      <c r="B14" s="105" t="s">
        <v>180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</row>
    <row r="15" spans="1:39" ht="15.75" thickBot="1" x14ac:dyDescent="0.3">
      <c r="A15" s="107"/>
      <c r="B15" s="104" t="s">
        <v>106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</row>
    <row r="16" spans="1:39" x14ac:dyDescent="0.25">
      <c r="A16" s="107"/>
      <c r="B16" s="109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</row>
    <row r="17" spans="1:39" ht="15.75" thickBot="1" x14ac:dyDescent="0.3">
      <c r="A17" s="107"/>
      <c r="B17" s="107"/>
      <c r="C17" s="108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</row>
    <row r="18" spans="1:39" ht="15.75" thickBot="1" x14ac:dyDescent="0.3">
      <c r="A18" s="107"/>
      <c r="B18" s="105" t="s">
        <v>177</v>
      </c>
      <c r="C18" s="108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</row>
    <row r="19" spans="1:39" ht="15.75" thickBot="1" x14ac:dyDescent="0.3">
      <c r="A19" s="107"/>
      <c r="B19" s="104" t="s">
        <v>106</v>
      </c>
      <c r="C19" s="108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</row>
    <row r="20" spans="1:39" x14ac:dyDescent="0.25">
      <c r="A20" s="107"/>
      <c r="B20" s="109"/>
      <c r="C20" s="108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</row>
    <row r="21" spans="1:39" ht="15.75" thickBot="1" x14ac:dyDescent="0.3">
      <c r="A21" s="107"/>
      <c r="B21" s="109"/>
      <c r="C21" s="108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</row>
    <row r="22" spans="1:39" ht="15.75" thickBot="1" x14ac:dyDescent="0.3">
      <c r="A22" s="107"/>
      <c r="B22" s="105" t="s">
        <v>178</v>
      </c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</row>
    <row r="23" spans="1:39" ht="15.75" thickBot="1" x14ac:dyDescent="0.3">
      <c r="A23" s="107"/>
      <c r="B23" s="104" t="s">
        <v>106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</row>
    <row r="24" spans="1:39" x14ac:dyDescent="0.25">
      <c r="A24" s="107"/>
      <c r="B24" s="109"/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</row>
    <row r="25" spans="1:39" ht="15.75" thickBot="1" x14ac:dyDescent="0.3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</row>
    <row r="26" spans="1:39" ht="15.75" thickBot="1" x14ac:dyDescent="0.3">
      <c r="A26" s="107"/>
      <c r="B26" s="105" t="s">
        <v>179</v>
      </c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</row>
    <row r="27" spans="1:39" ht="15.75" thickBot="1" x14ac:dyDescent="0.3">
      <c r="A27" s="107"/>
      <c r="B27" s="104" t="s">
        <v>106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</row>
    <row r="28" spans="1:39" x14ac:dyDescent="0.25">
      <c r="A28" s="107"/>
      <c r="B28" s="109"/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</row>
    <row r="29" spans="1:39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</row>
    <row r="30" spans="1:39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</row>
    <row r="31" spans="1:39" ht="18.75" x14ac:dyDescent="0.3">
      <c r="A31" s="103" t="s">
        <v>175</v>
      </c>
      <c r="B31" s="102"/>
      <c r="C31" s="102"/>
      <c r="D31" s="102"/>
      <c r="E31" s="102"/>
      <c r="F31" s="102"/>
      <c r="G31" s="102"/>
      <c r="H31" s="102"/>
      <c r="I31" s="102"/>
      <c r="J31" s="102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39" x14ac:dyDescent="0.2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39" ht="18.75" x14ac:dyDescent="0.3">
      <c r="A33" s="114"/>
      <c r="B33" s="87" t="s">
        <v>11</v>
      </c>
      <c r="C33" s="150" t="s">
        <v>213</v>
      </c>
      <c r="D33" s="114"/>
      <c r="E33" s="114"/>
      <c r="F33" s="114"/>
      <c r="G33" s="114"/>
      <c r="H33" s="114"/>
      <c r="I33" s="114"/>
      <c r="J33" s="114"/>
      <c r="L33" s="106"/>
      <c r="M33" s="106"/>
      <c r="N33" s="103" t="s">
        <v>183</v>
      </c>
      <c r="O33" s="102"/>
      <c r="P33" s="102"/>
      <c r="Q33" s="102"/>
      <c r="R33" s="102"/>
      <c r="S33" s="102"/>
      <c r="T33" s="102"/>
      <c r="U33" s="106"/>
      <c r="V33" s="106"/>
      <c r="Y33" s="103" t="s">
        <v>176</v>
      </c>
      <c r="Z33" s="102"/>
      <c r="AA33" s="102"/>
      <c r="AB33" s="102"/>
      <c r="AC33" s="102"/>
      <c r="AD33" s="102"/>
      <c r="AE33" s="102"/>
    </row>
    <row r="34" spans="1:39" ht="15.75" thickBot="1" x14ac:dyDescent="0.3">
      <c r="A34" s="114"/>
      <c r="B34" s="88" t="s">
        <v>170</v>
      </c>
      <c r="C34" s="86" t="s">
        <v>92</v>
      </c>
      <c r="D34" s="50" t="s">
        <v>93</v>
      </c>
      <c r="E34" s="50" t="s">
        <v>94</v>
      </c>
      <c r="F34" s="50" t="s">
        <v>112</v>
      </c>
      <c r="G34" s="50" t="s">
        <v>209</v>
      </c>
      <c r="H34" s="151" t="s">
        <v>212</v>
      </c>
      <c r="I34" s="114"/>
      <c r="J34" s="114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1:39" ht="19.5" thickBot="1" x14ac:dyDescent="0.3">
      <c r="A35" s="118">
        <v>1</v>
      </c>
      <c r="B35" s="83" t="s">
        <v>165</v>
      </c>
      <c r="C35" s="115"/>
      <c r="D35" s="115"/>
      <c r="E35" s="116">
        <f t="shared" ref="E35:E54" si="0">C35*D35</f>
        <v>0</v>
      </c>
      <c r="F35" s="115"/>
      <c r="G35" s="116">
        <f t="shared" ref="G35:G54" si="1">E35*F35</f>
        <v>0</v>
      </c>
      <c r="H35" s="117">
        <v>1</v>
      </c>
      <c r="I35" s="114"/>
      <c r="J35" s="114"/>
      <c r="L35" s="106"/>
      <c r="M35" s="106"/>
      <c r="N35" s="106"/>
      <c r="O35" s="129" t="s">
        <v>12</v>
      </c>
      <c r="P35" s="134" t="str">
        <f>B57</f>
        <v>erreur de quantité de culot (prescription exécutée 2 fois)</v>
      </c>
      <c r="Q35" s="106"/>
      <c r="R35" s="106"/>
      <c r="S35" s="106"/>
      <c r="T35" s="106"/>
      <c r="U35" s="106"/>
      <c r="V35" s="106"/>
      <c r="Y35" s="65"/>
      <c r="Z35" s="65"/>
      <c r="AA35" s="96"/>
      <c r="AB35" s="96"/>
      <c r="AC35" s="96"/>
      <c r="AD35" s="96"/>
      <c r="AE35" s="97"/>
      <c r="AF35" s="96"/>
      <c r="AG35" s="96"/>
      <c r="AH35" s="91" t="s">
        <v>90</v>
      </c>
      <c r="AI35" s="91" t="s">
        <v>198</v>
      </c>
      <c r="AJ35" s="65"/>
      <c r="AK35" s="65"/>
      <c r="AL35" s="65"/>
      <c r="AM35" s="65"/>
    </row>
    <row r="36" spans="1:39" ht="19.5" thickBot="1" x14ac:dyDescent="0.3">
      <c r="A36" s="118">
        <v>2</v>
      </c>
      <c r="B36" s="83" t="s">
        <v>158</v>
      </c>
      <c r="C36" s="115"/>
      <c r="D36" s="115"/>
      <c r="E36" s="116">
        <f t="shared" si="0"/>
        <v>0</v>
      </c>
      <c r="F36" s="115"/>
      <c r="G36" s="116">
        <f t="shared" si="1"/>
        <v>0</v>
      </c>
      <c r="H36" s="117">
        <v>2</v>
      </c>
      <c r="I36" s="114"/>
      <c r="J36" s="114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Y36" s="65"/>
      <c r="Z36" s="65"/>
      <c r="AA36" s="93" t="s">
        <v>151</v>
      </c>
      <c r="AB36" s="94"/>
      <c r="AC36" s="94" t="str">
        <f>B57</f>
        <v>erreur de quantité de culot (prescription exécutée 2 fois)</v>
      </c>
      <c r="AD36" s="94"/>
      <c r="AE36" s="94"/>
      <c r="AF36" s="94"/>
      <c r="AG36" s="95"/>
      <c r="AH36" s="91" t="s">
        <v>91</v>
      </c>
      <c r="AI36" s="91" t="s">
        <v>199</v>
      </c>
      <c r="AJ36" s="65"/>
      <c r="AK36" s="65"/>
      <c r="AL36" s="65"/>
      <c r="AM36" s="65"/>
    </row>
    <row r="37" spans="1:39" ht="19.5" thickBot="1" x14ac:dyDescent="0.3">
      <c r="A37" s="118">
        <v>3</v>
      </c>
      <c r="B37" s="83" t="s">
        <v>160</v>
      </c>
      <c r="C37" s="115"/>
      <c r="D37" s="115"/>
      <c r="E37" s="116">
        <f t="shared" si="0"/>
        <v>0</v>
      </c>
      <c r="F37" s="115"/>
      <c r="G37" s="116">
        <f t="shared" si="1"/>
        <v>0</v>
      </c>
      <c r="H37" s="117">
        <v>3</v>
      </c>
      <c r="I37" s="114"/>
      <c r="J37" s="114"/>
      <c r="L37" s="106"/>
      <c r="M37" s="106"/>
      <c r="N37" s="120"/>
      <c r="O37" s="130" t="s">
        <v>13</v>
      </c>
      <c r="P37" s="81" t="s">
        <v>182</v>
      </c>
      <c r="Q37" s="106"/>
      <c r="R37" s="106"/>
      <c r="S37" s="106"/>
      <c r="T37" s="106"/>
      <c r="U37" s="106"/>
      <c r="V37" s="106"/>
      <c r="Y37" s="65"/>
      <c r="Z37" s="65"/>
      <c r="AA37" s="72" t="s">
        <v>152</v>
      </c>
      <c r="AB37" s="73"/>
      <c r="AC37" s="73" t="str">
        <f>P37</f>
        <v>le clin</v>
      </c>
      <c r="AD37" s="73"/>
      <c r="AE37" s="73"/>
      <c r="AF37" s="73"/>
      <c r="AG37" s="74"/>
      <c r="AH37" s="69" t="s">
        <v>91</v>
      </c>
      <c r="AI37" s="91" t="s">
        <v>200</v>
      </c>
      <c r="AJ37" s="66"/>
      <c r="AK37" s="66"/>
      <c r="AL37" s="66"/>
      <c r="AM37" s="66"/>
    </row>
    <row r="38" spans="1:39" ht="57" thickBot="1" x14ac:dyDescent="0.3">
      <c r="A38" s="118">
        <v>4</v>
      </c>
      <c r="B38" s="83" t="s">
        <v>164</v>
      </c>
      <c r="C38" s="115"/>
      <c r="D38" s="115"/>
      <c r="E38" s="116">
        <f t="shared" si="0"/>
        <v>0</v>
      </c>
      <c r="F38" s="115"/>
      <c r="G38" s="116">
        <f t="shared" si="1"/>
        <v>0</v>
      </c>
      <c r="H38" s="117">
        <v>4</v>
      </c>
      <c r="I38" s="114"/>
      <c r="J38" s="114"/>
      <c r="L38" s="106"/>
      <c r="M38" s="106"/>
      <c r="N38" s="121"/>
      <c r="O38" s="106"/>
      <c r="P38" s="106"/>
      <c r="Q38" s="106"/>
      <c r="R38" s="106"/>
      <c r="S38" s="106"/>
      <c r="T38" s="106"/>
      <c r="U38" s="106"/>
      <c r="V38" s="106"/>
      <c r="Y38" s="65"/>
      <c r="Z38" s="65"/>
      <c r="AA38" s="75" t="s">
        <v>4</v>
      </c>
      <c r="AB38" s="76" t="s">
        <v>3</v>
      </c>
      <c r="AC38" s="75" t="s">
        <v>5</v>
      </c>
      <c r="AD38" s="76" t="s">
        <v>6</v>
      </c>
      <c r="AE38" s="76" t="s">
        <v>7</v>
      </c>
      <c r="AF38" s="76" t="s">
        <v>172</v>
      </c>
      <c r="AG38" s="76" t="s">
        <v>173</v>
      </c>
      <c r="AH38" s="67"/>
      <c r="AI38" s="67"/>
      <c r="AJ38" s="67"/>
      <c r="AK38" s="67"/>
      <c r="AL38" s="67"/>
      <c r="AM38" s="67"/>
    </row>
    <row r="39" spans="1:39" ht="16.5" thickBot="1" x14ac:dyDescent="0.3">
      <c r="A39" s="118">
        <v>5</v>
      </c>
      <c r="B39" s="83" t="s">
        <v>161</v>
      </c>
      <c r="C39" s="115">
        <v>2</v>
      </c>
      <c r="D39" s="115">
        <v>3</v>
      </c>
      <c r="E39" s="116">
        <f t="shared" si="0"/>
        <v>6</v>
      </c>
      <c r="F39" s="115">
        <v>2</v>
      </c>
      <c r="G39" s="116">
        <f t="shared" si="1"/>
        <v>12</v>
      </c>
      <c r="H39" s="114"/>
      <c r="I39" s="114"/>
      <c r="J39" s="114"/>
      <c r="L39" s="106"/>
      <c r="M39" s="106"/>
      <c r="N39" s="122" t="s">
        <v>184</v>
      </c>
      <c r="O39" s="130" t="s">
        <v>153</v>
      </c>
      <c r="P39" s="81"/>
      <c r="Q39" s="106"/>
      <c r="R39" s="106"/>
      <c r="S39" s="106"/>
      <c r="T39" s="106"/>
      <c r="U39" s="106"/>
      <c r="V39" s="106"/>
      <c r="Y39" s="65"/>
      <c r="Z39" s="65"/>
      <c r="AA39" s="90"/>
      <c r="AB39" s="90"/>
      <c r="AC39" s="90"/>
      <c r="AD39" s="90"/>
      <c r="AE39" s="90"/>
      <c r="AF39" s="90"/>
      <c r="AG39" s="89"/>
      <c r="AH39" s="65" t="s">
        <v>174</v>
      </c>
      <c r="AI39" s="65"/>
      <c r="AJ39" s="92"/>
      <c r="AK39" s="92"/>
      <c r="AL39" s="92"/>
      <c r="AM39" s="65"/>
    </row>
    <row r="40" spans="1:39" ht="15.75" thickBot="1" x14ac:dyDescent="0.3">
      <c r="A40" s="118">
        <v>6</v>
      </c>
      <c r="B40" s="83" t="s">
        <v>159</v>
      </c>
      <c r="C40" s="115"/>
      <c r="D40" s="115"/>
      <c r="E40" s="116">
        <f t="shared" si="0"/>
        <v>0</v>
      </c>
      <c r="F40" s="115"/>
      <c r="G40" s="116">
        <f t="shared" si="1"/>
        <v>0</v>
      </c>
      <c r="H40" s="114"/>
      <c r="I40" s="114"/>
      <c r="J40" s="114"/>
      <c r="L40" s="106"/>
      <c r="M40" s="106"/>
      <c r="N40" s="122" t="s">
        <v>185</v>
      </c>
      <c r="O40" s="106"/>
      <c r="P40" s="106"/>
      <c r="Q40" s="106"/>
      <c r="R40" s="106"/>
      <c r="S40" s="106"/>
      <c r="T40" s="106"/>
      <c r="U40" s="106"/>
      <c r="V40" s="106"/>
      <c r="Y40" s="65"/>
      <c r="Z40" s="65"/>
      <c r="AA40" s="90"/>
      <c r="AB40" s="90"/>
      <c r="AC40" s="90"/>
      <c r="AD40" s="90"/>
      <c r="AE40" s="90"/>
      <c r="AF40" s="90" t="s">
        <v>195</v>
      </c>
      <c r="AG40" s="89" t="s">
        <v>90</v>
      </c>
      <c r="AH40" s="65"/>
      <c r="AI40" s="65"/>
      <c r="AJ40" s="65"/>
      <c r="AK40" s="65"/>
      <c r="AL40" s="65"/>
      <c r="AM40" s="65"/>
    </row>
    <row r="41" spans="1:39" ht="16.5" thickBot="1" x14ac:dyDescent="0.3">
      <c r="A41" s="118">
        <v>7</v>
      </c>
      <c r="B41" s="83" t="s">
        <v>163</v>
      </c>
      <c r="C41" s="115"/>
      <c r="D41" s="115"/>
      <c r="E41" s="116">
        <f t="shared" si="0"/>
        <v>0</v>
      </c>
      <c r="F41" s="115"/>
      <c r="G41" s="116">
        <f t="shared" si="1"/>
        <v>0</v>
      </c>
      <c r="H41" s="114"/>
      <c r="I41" s="114"/>
      <c r="J41" s="114"/>
      <c r="L41" s="106"/>
      <c r="M41" s="106"/>
      <c r="N41" s="122" t="s">
        <v>186</v>
      </c>
      <c r="O41" s="131" t="s">
        <v>10</v>
      </c>
      <c r="P41" s="81"/>
      <c r="Q41" s="106"/>
      <c r="R41" s="106"/>
      <c r="S41" s="106"/>
      <c r="T41" s="106"/>
      <c r="U41" s="106"/>
      <c r="V41" s="106"/>
      <c r="Y41" s="65"/>
      <c r="Z41" s="65"/>
      <c r="AA41" s="90"/>
      <c r="AB41" s="90"/>
      <c r="AC41" s="90"/>
      <c r="AD41" s="90"/>
      <c r="AE41" s="90"/>
      <c r="AF41" s="90"/>
      <c r="AG41" s="89"/>
      <c r="AH41" s="65"/>
      <c r="AI41" s="65"/>
      <c r="AJ41" s="65"/>
      <c r="AK41" s="65"/>
      <c r="AL41" s="65"/>
      <c r="AM41" s="65"/>
    </row>
    <row r="42" spans="1:39" ht="16.5" thickBot="1" x14ac:dyDescent="0.3">
      <c r="A42" s="118">
        <v>8</v>
      </c>
      <c r="B42" s="83" t="s">
        <v>157</v>
      </c>
      <c r="C42" s="115"/>
      <c r="D42" s="115"/>
      <c r="E42" s="116">
        <f t="shared" si="0"/>
        <v>0</v>
      </c>
      <c r="F42" s="115"/>
      <c r="G42" s="116">
        <f t="shared" si="1"/>
        <v>0</v>
      </c>
      <c r="H42" s="114"/>
      <c r="I42" s="114"/>
      <c r="J42" s="114"/>
      <c r="L42" s="106"/>
      <c r="M42" s="106"/>
      <c r="N42" s="122" t="s">
        <v>187</v>
      </c>
      <c r="O42" s="132" t="s">
        <v>154</v>
      </c>
      <c r="P42" s="81"/>
      <c r="Q42" s="106"/>
      <c r="R42" s="106"/>
      <c r="S42" s="106"/>
      <c r="T42" s="106"/>
      <c r="U42" s="106"/>
      <c r="V42" s="106"/>
      <c r="Y42" s="65"/>
      <c r="Z42" s="65"/>
      <c r="AA42" s="90"/>
      <c r="AB42" s="90"/>
      <c r="AC42" s="90"/>
      <c r="AD42" s="90"/>
      <c r="AE42" s="90"/>
      <c r="AF42" s="90" t="s">
        <v>196</v>
      </c>
      <c r="AG42" s="89" t="s">
        <v>90</v>
      </c>
      <c r="AH42" s="65"/>
      <c r="AI42" s="65"/>
      <c r="AJ42" s="65"/>
      <c r="AK42" s="65"/>
      <c r="AL42" s="65"/>
      <c r="AM42" s="65"/>
    </row>
    <row r="43" spans="1:39" ht="16.5" thickBot="1" x14ac:dyDescent="0.3">
      <c r="A43" s="118">
        <v>9</v>
      </c>
      <c r="B43" s="83" t="s">
        <v>162</v>
      </c>
      <c r="C43" s="115"/>
      <c r="D43" s="115"/>
      <c r="E43" s="116">
        <f t="shared" si="0"/>
        <v>0</v>
      </c>
      <c r="F43" s="115"/>
      <c r="G43" s="116">
        <f t="shared" si="1"/>
        <v>0</v>
      </c>
      <c r="H43" s="114"/>
      <c r="I43" s="114"/>
      <c r="J43" s="114"/>
      <c r="L43" s="106"/>
      <c r="M43" s="106"/>
      <c r="N43" s="122" t="s">
        <v>188</v>
      </c>
      <c r="O43" s="132"/>
      <c r="P43" s="81"/>
      <c r="Q43" s="106"/>
      <c r="R43" s="106"/>
      <c r="S43" s="106"/>
      <c r="T43" s="106"/>
      <c r="U43" s="106"/>
      <c r="V43" s="106"/>
      <c r="Y43" s="65"/>
      <c r="Z43" s="65"/>
      <c r="AA43" s="90"/>
      <c r="AB43" s="90"/>
      <c r="AC43" s="90"/>
      <c r="AD43" s="90"/>
      <c r="AE43" s="90"/>
      <c r="AF43" s="90"/>
      <c r="AG43" s="89"/>
      <c r="AH43" s="68"/>
      <c r="AI43" s="65"/>
      <c r="AJ43" s="65"/>
      <c r="AK43" s="65"/>
      <c r="AL43" s="65"/>
      <c r="AM43" s="65"/>
    </row>
    <row r="44" spans="1:39" s="4" customFormat="1" ht="16.5" thickBot="1" x14ac:dyDescent="0.3">
      <c r="A44" s="119">
        <v>10</v>
      </c>
      <c r="B44" s="83"/>
      <c r="C44" s="115"/>
      <c r="D44" s="115"/>
      <c r="E44" s="116">
        <f t="shared" si="0"/>
        <v>0</v>
      </c>
      <c r="F44" s="115"/>
      <c r="G44" s="116">
        <f t="shared" si="1"/>
        <v>0</v>
      </c>
      <c r="H44" s="114"/>
      <c r="I44" s="114"/>
      <c r="J44" s="114"/>
      <c r="L44" s="106"/>
      <c r="M44" s="106"/>
      <c r="N44" s="122" t="s">
        <v>189</v>
      </c>
      <c r="O44" s="132"/>
      <c r="P44" s="81"/>
      <c r="Q44" s="106"/>
      <c r="R44" s="106"/>
      <c r="S44" s="106"/>
      <c r="T44" s="106"/>
      <c r="U44" s="106"/>
      <c r="V44" s="106"/>
      <c r="Y44" s="65"/>
      <c r="Z44" s="65"/>
      <c r="AA44" s="90"/>
      <c r="AB44" s="90"/>
      <c r="AC44" s="90"/>
      <c r="AD44" s="90"/>
      <c r="AE44" s="90"/>
      <c r="AF44" s="90" t="s">
        <v>197</v>
      </c>
      <c r="AG44" s="89" t="s">
        <v>90</v>
      </c>
      <c r="AH44" s="68"/>
      <c r="AI44" s="65"/>
      <c r="AJ44" s="65"/>
      <c r="AK44" s="65"/>
      <c r="AL44" s="65"/>
      <c r="AM44" s="65"/>
    </row>
    <row r="45" spans="1:39" ht="16.5" thickBot="1" x14ac:dyDescent="0.3">
      <c r="A45" s="118">
        <v>11</v>
      </c>
      <c r="B45" s="83"/>
      <c r="C45" s="115"/>
      <c r="D45" s="115"/>
      <c r="E45" s="116">
        <f t="shared" si="0"/>
        <v>0</v>
      </c>
      <c r="F45" s="115"/>
      <c r="G45" s="116">
        <f t="shared" si="1"/>
        <v>0</v>
      </c>
      <c r="H45" s="114"/>
      <c r="I45" s="114"/>
      <c r="J45" s="114"/>
      <c r="L45" s="106"/>
      <c r="M45" s="106"/>
      <c r="N45" s="122" t="s">
        <v>190</v>
      </c>
      <c r="O45" s="132"/>
      <c r="P45" s="81"/>
      <c r="Q45" s="106"/>
      <c r="R45" s="106"/>
      <c r="S45" s="106"/>
      <c r="T45" s="106"/>
      <c r="U45" s="106"/>
      <c r="V45" s="106"/>
      <c r="Y45" s="65"/>
      <c r="Z45" s="65"/>
      <c r="AA45" s="90"/>
      <c r="AB45" s="90"/>
      <c r="AC45" s="90"/>
      <c r="AD45" s="90"/>
      <c r="AE45" s="90"/>
      <c r="AF45" s="90"/>
      <c r="AG45" s="89"/>
      <c r="AH45" s="68"/>
      <c r="AI45" s="65"/>
      <c r="AJ45" s="65"/>
      <c r="AK45" s="65"/>
      <c r="AL45" s="65"/>
      <c r="AM45" s="65"/>
    </row>
    <row r="46" spans="1:39" ht="16.5" thickBot="1" x14ac:dyDescent="0.3">
      <c r="A46" s="119">
        <v>12</v>
      </c>
      <c r="B46" s="83"/>
      <c r="C46" s="115"/>
      <c r="D46" s="115"/>
      <c r="E46" s="116">
        <f t="shared" si="0"/>
        <v>0</v>
      </c>
      <c r="F46" s="115"/>
      <c r="G46" s="116">
        <f t="shared" si="1"/>
        <v>0</v>
      </c>
      <c r="H46" s="114"/>
      <c r="I46" s="114"/>
      <c r="J46" s="114"/>
      <c r="L46" s="106"/>
      <c r="M46" s="106"/>
      <c r="N46" s="122" t="s">
        <v>191</v>
      </c>
      <c r="O46" s="132"/>
      <c r="P46" s="81"/>
      <c r="Q46" s="106"/>
      <c r="R46" s="106"/>
      <c r="S46" s="106"/>
      <c r="T46" s="106"/>
      <c r="U46" s="106"/>
      <c r="V46" s="106"/>
      <c r="Y46" s="65"/>
      <c r="Z46" s="65"/>
      <c r="AA46" s="90"/>
      <c r="AB46" s="90"/>
      <c r="AC46" s="90"/>
      <c r="AD46" s="90"/>
      <c r="AE46" s="90"/>
      <c r="AF46" s="90"/>
      <c r="AG46" s="89"/>
      <c r="AH46" s="68"/>
      <c r="AI46" s="65"/>
      <c r="AJ46" s="65"/>
      <c r="AK46" s="65"/>
      <c r="AL46" s="65"/>
      <c r="AM46" s="65"/>
    </row>
    <row r="47" spans="1:39" ht="16.5" thickBot="1" x14ac:dyDescent="0.3">
      <c r="A47" s="118">
        <v>13</v>
      </c>
      <c r="B47" s="83"/>
      <c r="C47" s="115"/>
      <c r="D47" s="115"/>
      <c r="E47" s="116">
        <f t="shared" si="0"/>
        <v>0</v>
      </c>
      <c r="F47" s="115"/>
      <c r="G47" s="116">
        <f t="shared" si="1"/>
        <v>0</v>
      </c>
      <c r="H47" s="114"/>
      <c r="I47" s="114"/>
      <c r="J47" s="114"/>
      <c r="L47" s="106"/>
      <c r="M47" s="106"/>
      <c r="N47" s="123"/>
      <c r="O47" s="133"/>
      <c r="P47" s="81"/>
      <c r="Q47" s="106"/>
      <c r="R47" s="106"/>
      <c r="S47" s="106"/>
      <c r="T47" s="106"/>
      <c r="U47" s="106"/>
      <c r="V47" s="106"/>
      <c r="Y47" s="65"/>
      <c r="Z47" s="65"/>
      <c r="AA47" s="90"/>
      <c r="AB47" s="90"/>
      <c r="AC47" s="90"/>
      <c r="AD47" s="90"/>
      <c r="AE47" s="90"/>
      <c r="AF47" s="90"/>
      <c r="AG47" s="89"/>
      <c r="AH47" s="68"/>
      <c r="AI47" s="65"/>
      <c r="AJ47" s="65"/>
      <c r="AK47" s="65"/>
      <c r="AL47" s="65"/>
      <c r="AM47" s="65"/>
    </row>
    <row r="48" spans="1:39" ht="15.75" thickBot="1" x14ac:dyDescent="0.3">
      <c r="A48" s="119">
        <v>14</v>
      </c>
      <c r="B48" s="83"/>
      <c r="C48" s="115"/>
      <c r="D48" s="115"/>
      <c r="E48" s="116">
        <f t="shared" si="0"/>
        <v>0</v>
      </c>
      <c r="F48" s="115"/>
      <c r="G48" s="116">
        <f t="shared" si="1"/>
        <v>0</v>
      </c>
      <c r="H48" s="114"/>
      <c r="I48" s="114"/>
      <c r="J48" s="114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Y48" s="65"/>
      <c r="Z48" s="65"/>
      <c r="AA48" s="90"/>
      <c r="AB48" s="90"/>
      <c r="AC48" s="90"/>
      <c r="AD48" s="90"/>
      <c r="AE48" s="90"/>
      <c r="AF48" s="90"/>
      <c r="AG48" s="89"/>
      <c r="AH48" s="68"/>
      <c r="AI48" s="65"/>
      <c r="AJ48" s="65"/>
      <c r="AK48" s="65"/>
      <c r="AL48" s="65"/>
      <c r="AM48" s="65"/>
    </row>
    <row r="49" spans="1:39" ht="16.5" thickBot="1" x14ac:dyDescent="0.3">
      <c r="A49" s="118">
        <v>15</v>
      </c>
      <c r="B49" s="83"/>
      <c r="C49" s="115"/>
      <c r="D49" s="115"/>
      <c r="E49" s="116">
        <f t="shared" si="0"/>
        <v>0</v>
      </c>
      <c r="F49" s="115"/>
      <c r="G49" s="116">
        <f t="shared" si="1"/>
        <v>0</v>
      </c>
      <c r="H49" s="114"/>
      <c r="I49" s="114"/>
      <c r="J49" s="114"/>
      <c r="L49" s="106"/>
      <c r="M49" s="106"/>
      <c r="N49" s="120"/>
      <c r="O49" s="124" t="s">
        <v>155</v>
      </c>
      <c r="P49" s="98"/>
      <c r="Q49" s="99"/>
      <c r="R49" s="100"/>
      <c r="S49" s="106"/>
      <c r="T49" s="85"/>
      <c r="U49" s="106"/>
      <c r="V49" s="106"/>
      <c r="Y49" s="65"/>
      <c r="Z49" s="65"/>
      <c r="AA49" s="90"/>
      <c r="AB49" s="90"/>
      <c r="AC49" s="90"/>
      <c r="AD49" s="90"/>
      <c r="AE49" s="90"/>
      <c r="AF49" s="90"/>
      <c r="AG49" s="89"/>
      <c r="AH49" s="68"/>
      <c r="AI49" s="65"/>
      <c r="AJ49" s="65"/>
      <c r="AK49" s="65"/>
      <c r="AL49" s="65"/>
      <c r="AM49" s="65"/>
    </row>
    <row r="50" spans="1:39" x14ac:dyDescent="0.25">
      <c r="A50" s="119">
        <v>16</v>
      </c>
      <c r="B50" s="83"/>
      <c r="C50" s="115"/>
      <c r="D50" s="115"/>
      <c r="E50" s="116">
        <f t="shared" si="0"/>
        <v>0</v>
      </c>
      <c r="F50" s="115"/>
      <c r="G50" s="116">
        <f t="shared" si="1"/>
        <v>0</v>
      </c>
      <c r="H50" s="114"/>
      <c r="I50" s="114"/>
      <c r="J50" s="114"/>
      <c r="L50" s="106"/>
      <c r="M50" s="106"/>
      <c r="N50" s="122"/>
      <c r="O50" s="125"/>
      <c r="P50" s="70" t="s">
        <v>171</v>
      </c>
      <c r="Q50" s="71" t="s">
        <v>201</v>
      </c>
      <c r="R50" s="71" t="s">
        <v>202</v>
      </c>
      <c r="S50" s="85"/>
      <c r="T50" s="55" t="s">
        <v>203</v>
      </c>
      <c r="U50" s="106"/>
      <c r="V50" s="106"/>
      <c r="Y50" s="65"/>
      <c r="Z50" s="65"/>
      <c r="AA50" s="90"/>
      <c r="AB50" s="90"/>
      <c r="AC50" s="90"/>
      <c r="AD50" s="90"/>
      <c r="AE50" s="90"/>
      <c r="AF50" s="90"/>
      <c r="AG50" s="89"/>
      <c r="AH50" s="68"/>
      <c r="AI50" s="65"/>
      <c r="AJ50" s="65"/>
      <c r="AK50" s="65"/>
      <c r="AL50" s="65"/>
      <c r="AM50" s="65"/>
    </row>
    <row r="51" spans="1:39" ht="15.75" x14ac:dyDescent="0.25">
      <c r="A51" s="118">
        <v>17</v>
      </c>
      <c r="B51" s="83"/>
      <c r="C51" s="115"/>
      <c r="D51" s="115"/>
      <c r="E51" s="116">
        <f t="shared" si="0"/>
        <v>0</v>
      </c>
      <c r="F51" s="115"/>
      <c r="G51" s="116">
        <f t="shared" si="1"/>
        <v>0</v>
      </c>
      <c r="H51" s="114"/>
      <c r="I51" s="114"/>
      <c r="J51" s="114"/>
      <c r="L51" s="106"/>
      <c r="M51" s="106"/>
      <c r="N51" s="122"/>
      <c r="O51" s="126">
        <v>1</v>
      </c>
      <c r="P51" s="101" t="str">
        <f>IF(AG39="oui",AF39,"")</f>
        <v/>
      </c>
      <c r="Q51" s="54"/>
      <c r="R51" s="54"/>
      <c r="S51" s="85"/>
      <c r="T51" s="82"/>
      <c r="U51" s="106"/>
      <c r="V51" s="106"/>
      <c r="Y51" s="65"/>
      <c r="Z51" s="65"/>
      <c r="AA51" s="90"/>
      <c r="AB51" s="90"/>
      <c r="AC51" s="90"/>
      <c r="AD51" s="90"/>
      <c r="AE51" s="90"/>
      <c r="AF51" s="90"/>
      <c r="AG51" s="89"/>
      <c r="AH51" s="68"/>
      <c r="AI51" s="65"/>
      <c r="AJ51" s="65"/>
      <c r="AK51" s="65"/>
      <c r="AL51" s="65"/>
      <c r="AM51" s="65"/>
    </row>
    <row r="52" spans="1:39" ht="15.75" x14ac:dyDescent="0.25">
      <c r="A52" s="119">
        <v>18</v>
      </c>
      <c r="B52" s="83"/>
      <c r="C52" s="115"/>
      <c r="D52" s="115"/>
      <c r="E52" s="116">
        <f t="shared" si="0"/>
        <v>0</v>
      </c>
      <c r="F52" s="115"/>
      <c r="G52" s="116">
        <f t="shared" si="1"/>
        <v>0</v>
      </c>
      <c r="H52" s="114"/>
      <c r="I52" s="114"/>
      <c r="J52" s="114"/>
      <c r="L52" s="106"/>
      <c r="M52" s="106"/>
      <c r="N52" s="122" t="s">
        <v>192</v>
      </c>
      <c r="O52" s="126">
        <v>2</v>
      </c>
      <c r="P52" s="101" t="str">
        <f t="shared" ref="P52:P78" si="2">IF(AG40="oui",AF40,"")</f>
        <v>TTTTTTTTTTTTTTTTTTTTTTTTTTTT</v>
      </c>
      <c r="Q52" s="54"/>
      <c r="R52" s="54"/>
      <c r="S52" s="85"/>
      <c r="T52" s="82"/>
      <c r="U52" s="106"/>
      <c r="V52" s="106"/>
      <c r="Y52" s="65"/>
      <c r="Z52" s="65"/>
      <c r="AA52" s="90"/>
      <c r="AB52" s="90"/>
      <c r="AC52" s="90"/>
      <c r="AD52" s="90"/>
      <c r="AE52" s="90"/>
      <c r="AF52" s="90"/>
      <c r="AG52" s="89"/>
      <c r="AH52" s="68"/>
      <c r="AI52" s="65"/>
      <c r="AJ52" s="65"/>
      <c r="AK52" s="65"/>
      <c r="AL52" s="65"/>
      <c r="AM52" s="65"/>
    </row>
    <row r="53" spans="1:39" ht="15.75" x14ac:dyDescent="0.25">
      <c r="A53" s="118">
        <v>19</v>
      </c>
      <c r="B53" s="83"/>
      <c r="C53" s="115"/>
      <c r="D53" s="115"/>
      <c r="E53" s="116">
        <f t="shared" si="0"/>
        <v>0</v>
      </c>
      <c r="F53" s="115"/>
      <c r="G53" s="116">
        <f t="shared" si="1"/>
        <v>0</v>
      </c>
      <c r="H53" s="114"/>
      <c r="I53" s="114"/>
      <c r="J53" s="114"/>
      <c r="L53" s="106"/>
      <c r="M53" s="106"/>
      <c r="N53" s="122" t="s">
        <v>193</v>
      </c>
      <c r="O53" s="126">
        <v>3</v>
      </c>
      <c r="P53" s="101" t="str">
        <f t="shared" si="2"/>
        <v/>
      </c>
      <c r="Q53" s="54"/>
      <c r="R53" s="54"/>
      <c r="S53" s="85"/>
      <c r="T53" s="82"/>
      <c r="U53" s="106"/>
      <c r="V53" s="106"/>
      <c r="Y53" s="65"/>
      <c r="Z53" s="65"/>
      <c r="AA53" s="90"/>
      <c r="AB53" s="90"/>
      <c r="AC53" s="90"/>
      <c r="AD53" s="90"/>
      <c r="AE53" s="90"/>
      <c r="AF53" s="90"/>
      <c r="AG53" s="89"/>
      <c r="AH53" s="68"/>
      <c r="AI53" s="65"/>
      <c r="AJ53" s="65"/>
      <c r="AK53" s="65"/>
      <c r="AL53" s="65"/>
      <c r="AM53" s="65"/>
    </row>
    <row r="54" spans="1:39" ht="15.75" x14ac:dyDescent="0.25">
      <c r="A54" s="119">
        <v>20</v>
      </c>
      <c r="B54" s="83"/>
      <c r="C54" s="115"/>
      <c r="D54" s="115"/>
      <c r="E54" s="116">
        <f t="shared" si="0"/>
        <v>0</v>
      </c>
      <c r="F54" s="115"/>
      <c r="G54" s="116">
        <f t="shared" si="1"/>
        <v>0</v>
      </c>
      <c r="H54" s="114"/>
      <c r="I54" s="114"/>
      <c r="J54" s="114"/>
      <c r="L54" s="106"/>
      <c r="M54" s="106"/>
      <c r="N54" s="122" t="s">
        <v>185</v>
      </c>
      <c r="O54" s="126">
        <v>4</v>
      </c>
      <c r="P54" s="101" t="str">
        <f t="shared" si="2"/>
        <v>FFFFFFFFFFFFFFFFFFFFFFFFFF</v>
      </c>
      <c r="Q54" s="54"/>
      <c r="R54" s="54"/>
      <c r="S54" s="85"/>
      <c r="T54" s="82"/>
      <c r="U54" s="106"/>
      <c r="V54" s="106"/>
      <c r="Y54" s="65"/>
      <c r="Z54" s="65"/>
      <c r="AA54" s="90"/>
      <c r="AB54" s="90"/>
      <c r="AC54" s="90"/>
      <c r="AD54" s="90"/>
      <c r="AE54" s="90"/>
      <c r="AF54" s="90"/>
      <c r="AG54" s="89"/>
      <c r="AH54" s="68"/>
      <c r="AI54" s="65"/>
      <c r="AJ54" s="65"/>
      <c r="AK54" s="65"/>
      <c r="AL54" s="65"/>
      <c r="AM54" s="65"/>
    </row>
    <row r="55" spans="1:39" ht="16.5" thickBot="1" x14ac:dyDescent="0.3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L55" s="106"/>
      <c r="M55" s="106"/>
      <c r="N55" s="122" t="s">
        <v>194</v>
      </c>
      <c r="O55" s="126">
        <v>5</v>
      </c>
      <c r="P55" s="101" t="str">
        <f t="shared" si="2"/>
        <v/>
      </c>
      <c r="Q55" s="54"/>
      <c r="R55" s="54"/>
      <c r="S55" s="85"/>
      <c r="T55" s="82"/>
      <c r="U55" s="106"/>
      <c r="V55" s="106"/>
      <c r="Y55" s="65"/>
      <c r="Z55" s="65"/>
      <c r="AA55" s="90"/>
      <c r="AB55" s="90"/>
      <c r="AC55" s="90"/>
      <c r="AD55" s="90"/>
      <c r="AE55" s="90"/>
      <c r="AF55" s="90"/>
      <c r="AG55" s="89"/>
      <c r="AH55" s="68"/>
      <c r="AI55" s="65"/>
      <c r="AJ55" s="65"/>
      <c r="AK55" s="65"/>
      <c r="AL55" s="65"/>
      <c r="AM55" s="65"/>
    </row>
    <row r="56" spans="1:39" ht="16.5" thickBot="1" x14ac:dyDescent="0.3">
      <c r="A56" s="114"/>
      <c r="B56" s="139" t="s">
        <v>181</v>
      </c>
      <c r="C56" s="114"/>
      <c r="D56" s="114"/>
      <c r="E56" s="114"/>
      <c r="F56" s="114"/>
      <c r="G56" s="114"/>
      <c r="H56" s="114"/>
      <c r="I56" s="114"/>
      <c r="J56" s="114"/>
      <c r="L56" s="106"/>
      <c r="M56" s="106"/>
      <c r="N56" s="122" t="s">
        <v>185</v>
      </c>
      <c r="O56" s="126">
        <v>6</v>
      </c>
      <c r="P56" s="101" t="str">
        <f t="shared" si="2"/>
        <v>XXXXXXXXXXXXXXXXXXXXXXXX</v>
      </c>
      <c r="Q56" s="54"/>
      <c r="R56" s="54"/>
      <c r="S56" s="85"/>
      <c r="T56" s="82"/>
      <c r="U56" s="106"/>
      <c r="V56" s="106"/>
      <c r="Y56" s="65"/>
      <c r="Z56" s="65"/>
      <c r="AA56" s="90"/>
      <c r="AB56" s="90"/>
      <c r="AC56" s="90"/>
      <c r="AD56" s="90"/>
      <c r="AE56" s="90"/>
      <c r="AF56" s="90"/>
      <c r="AG56" s="89"/>
      <c r="AH56" s="68"/>
      <c r="AI56" s="65"/>
      <c r="AJ56" s="65"/>
      <c r="AK56" s="65"/>
      <c r="AL56" s="65"/>
      <c r="AM56" s="65"/>
    </row>
    <row r="57" spans="1:39" ht="16.5" thickBot="1" x14ac:dyDescent="0.3">
      <c r="A57" s="114"/>
      <c r="B57" s="84" t="s">
        <v>163</v>
      </c>
      <c r="C57" s="114"/>
      <c r="D57" s="114"/>
      <c r="E57" s="77" t="s">
        <v>96</v>
      </c>
      <c r="F57" s="77"/>
      <c r="G57" s="77"/>
      <c r="H57" s="77"/>
      <c r="I57" s="77"/>
      <c r="J57" s="114"/>
      <c r="L57" s="106"/>
      <c r="M57" s="106"/>
      <c r="N57" s="122"/>
      <c r="O57" s="126">
        <v>7</v>
      </c>
      <c r="P57" s="101" t="str">
        <f t="shared" si="2"/>
        <v/>
      </c>
      <c r="Q57" s="54"/>
      <c r="R57" s="54"/>
      <c r="S57" s="85"/>
      <c r="T57" s="82"/>
      <c r="U57" s="106"/>
      <c r="V57" s="106"/>
      <c r="Y57" s="65"/>
      <c r="Z57" s="65"/>
      <c r="AA57" s="90"/>
      <c r="AB57" s="90"/>
      <c r="AC57" s="90"/>
      <c r="AD57" s="90"/>
      <c r="AE57" s="90"/>
      <c r="AF57" s="90"/>
      <c r="AG57" s="89"/>
      <c r="AH57" s="68"/>
      <c r="AI57" s="65"/>
      <c r="AJ57" s="65"/>
      <c r="AK57" s="65"/>
      <c r="AL57" s="65"/>
      <c r="AM57" s="65"/>
    </row>
    <row r="58" spans="1:39" ht="45" x14ac:dyDescent="0.25">
      <c r="A58" s="114"/>
      <c r="B58" s="114"/>
      <c r="C58" s="114"/>
      <c r="D58" s="114"/>
      <c r="E58" s="77"/>
      <c r="F58" s="78" t="s">
        <v>102</v>
      </c>
      <c r="G58" s="78" t="s">
        <v>103</v>
      </c>
      <c r="H58" s="78" t="s">
        <v>156</v>
      </c>
      <c r="I58" s="78" t="s">
        <v>105</v>
      </c>
      <c r="J58" s="114"/>
      <c r="L58" s="106"/>
      <c r="M58" s="106"/>
      <c r="N58" s="122"/>
      <c r="O58" s="126">
        <v>8</v>
      </c>
      <c r="P58" s="101" t="str">
        <f t="shared" si="2"/>
        <v/>
      </c>
      <c r="Q58" s="54"/>
      <c r="R58" s="54"/>
      <c r="S58" s="85"/>
      <c r="T58" s="82"/>
      <c r="U58" s="106"/>
      <c r="V58" s="106"/>
      <c r="Y58" s="65"/>
      <c r="Z58" s="65"/>
      <c r="AA58" s="90"/>
      <c r="AB58" s="90"/>
      <c r="AC58" s="90"/>
      <c r="AD58" s="90"/>
      <c r="AE58" s="90"/>
      <c r="AF58" s="90"/>
      <c r="AG58" s="89"/>
      <c r="AH58" s="68"/>
      <c r="AI58" s="65"/>
      <c r="AJ58" s="65"/>
      <c r="AK58" s="65"/>
      <c r="AL58" s="65"/>
      <c r="AM58" s="65"/>
    </row>
    <row r="59" spans="1:39" ht="30" x14ac:dyDescent="0.25">
      <c r="A59" s="114"/>
      <c r="B59" s="114"/>
      <c r="C59" s="114"/>
      <c r="D59" s="114"/>
      <c r="E59" s="77"/>
      <c r="F59" s="78" t="s">
        <v>169</v>
      </c>
      <c r="G59" s="78" t="s">
        <v>168</v>
      </c>
      <c r="H59" s="78" t="s">
        <v>167</v>
      </c>
      <c r="I59" s="78" t="s">
        <v>166</v>
      </c>
      <c r="J59" s="114"/>
      <c r="L59" s="106"/>
      <c r="M59" s="106"/>
      <c r="N59" s="122"/>
      <c r="O59" s="126"/>
      <c r="P59" s="101" t="str">
        <f t="shared" si="2"/>
        <v/>
      </c>
      <c r="Q59" s="54"/>
      <c r="R59" s="54"/>
      <c r="S59" s="85"/>
      <c r="T59" s="82"/>
      <c r="U59" s="106"/>
      <c r="V59" s="106"/>
      <c r="Y59" s="65"/>
      <c r="Z59" s="65"/>
      <c r="AA59" s="90"/>
      <c r="AB59" s="90"/>
      <c r="AC59" s="90"/>
      <c r="AD59" s="90"/>
      <c r="AE59" s="90"/>
      <c r="AF59" s="90"/>
      <c r="AG59" s="89"/>
      <c r="AH59" s="68"/>
      <c r="AI59" s="65"/>
      <c r="AJ59" s="65"/>
      <c r="AK59" s="65"/>
      <c r="AL59" s="65"/>
      <c r="AM59" s="65"/>
    </row>
    <row r="60" spans="1:39" x14ac:dyDescent="0.25">
      <c r="A60" s="114"/>
      <c r="B60" s="114"/>
      <c r="C60" s="114"/>
      <c r="D60" s="114"/>
      <c r="E60" s="77"/>
      <c r="F60" s="79">
        <v>1</v>
      </c>
      <c r="G60" s="79">
        <v>2</v>
      </c>
      <c r="H60" s="79">
        <v>3</v>
      </c>
      <c r="I60" s="79">
        <v>4</v>
      </c>
      <c r="J60" s="114"/>
      <c r="L60" s="106"/>
      <c r="M60" s="106"/>
      <c r="N60" s="122"/>
      <c r="O60" s="127">
        <v>9</v>
      </c>
      <c r="P60" s="101" t="str">
        <f t="shared" si="2"/>
        <v/>
      </c>
      <c r="Q60" s="54"/>
      <c r="R60" s="54"/>
      <c r="S60" s="85"/>
      <c r="T60" s="82"/>
      <c r="U60" s="106"/>
      <c r="V60" s="106"/>
      <c r="Y60" s="65"/>
      <c r="Z60" s="65"/>
      <c r="AA60" s="90"/>
      <c r="AB60" s="90"/>
      <c r="AC60" s="90"/>
      <c r="AD60" s="90"/>
      <c r="AE60" s="90"/>
      <c r="AF60" s="90"/>
      <c r="AG60" s="89"/>
      <c r="AH60" s="68"/>
      <c r="AI60" s="65"/>
      <c r="AJ60" s="65"/>
      <c r="AK60" s="65"/>
      <c r="AL60" s="65"/>
      <c r="AM60" s="65"/>
    </row>
    <row r="61" spans="1:39" x14ac:dyDescent="0.25">
      <c r="A61" s="114"/>
      <c r="B61" s="114"/>
      <c r="C61" s="114"/>
      <c r="D61" s="114"/>
      <c r="E61" s="77"/>
      <c r="F61" s="80"/>
      <c r="G61" s="80"/>
      <c r="H61" s="80"/>
      <c r="I61" s="80"/>
      <c r="J61" s="114"/>
      <c r="L61" s="106"/>
      <c r="M61" s="106"/>
      <c r="N61" s="122"/>
      <c r="O61" s="127">
        <v>10</v>
      </c>
      <c r="P61" s="101" t="str">
        <f t="shared" si="2"/>
        <v/>
      </c>
      <c r="Q61" s="54"/>
      <c r="R61" s="54"/>
      <c r="S61" s="85"/>
      <c r="T61" s="82"/>
      <c r="U61" s="106"/>
      <c r="V61" s="106"/>
      <c r="Y61" s="65"/>
      <c r="Z61" s="65"/>
      <c r="AA61" s="90"/>
      <c r="AB61" s="90"/>
      <c r="AC61" s="90"/>
      <c r="AD61" s="90"/>
      <c r="AE61" s="90"/>
      <c r="AF61" s="90"/>
      <c r="AG61" s="89"/>
      <c r="AH61" s="68"/>
      <c r="AI61" s="65"/>
      <c r="AJ61" s="65"/>
      <c r="AK61" s="65"/>
      <c r="AL61" s="65"/>
      <c r="AM61" s="65"/>
    </row>
    <row r="62" spans="1:39" x14ac:dyDescent="0.25">
      <c r="A62" s="114"/>
      <c r="B62" s="114"/>
      <c r="C62" s="114"/>
      <c r="D62" s="114"/>
      <c r="E62" s="77" t="s">
        <v>97</v>
      </c>
      <c r="F62" s="80"/>
      <c r="G62" s="80"/>
      <c r="H62" s="80"/>
      <c r="I62" s="80"/>
      <c r="J62" s="114"/>
      <c r="L62" s="106"/>
      <c r="M62" s="106"/>
      <c r="N62" s="122"/>
      <c r="O62" s="127">
        <v>11</v>
      </c>
      <c r="P62" s="101" t="str">
        <f t="shared" si="2"/>
        <v/>
      </c>
      <c r="Q62" s="54"/>
      <c r="R62" s="54"/>
      <c r="S62" s="85"/>
      <c r="T62" s="82"/>
      <c r="U62" s="106"/>
      <c r="V62" s="106"/>
      <c r="Y62" s="65"/>
      <c r="Z62" s="65"/>
      <c r="AA62" s="90"/>
      <c r="AB62" s="90"/>
      <c r="AC62" s="90"/>
      <c r="AD62" s="90"/>
      <c r="AE62" s="90"/>
      <c r="AF62" s="90"/>
      <c r="AG62" s="89"/>
      <c r="AH62" s="65"/>
      <c r="AI62" s="65"/>
      <c r="AJ62" s="65"/>
      <c r="AK62" s="65"/>
      <c r="AL62" s="65"/>
      <c r="AM62" s="65"/>
    </row>
    <row r="63" spans="1:39" ht="30" x14ac:dyDescent="0.25">
      <c r="A63" s="114"/>
      <c r="B63" s="114"/>
      <c r="C63" s="114"/>
      <c r="D63" s="114"/>
      <c r="E63" s="77"/>
      <c r="F63" s="78" t="s">
        <v>98</v>
      </c>
      <c r="G63" s="78" t="s">
        <v>101</v>
      </c>
      <c r="H63" s="78" t="s">
        <v>99</v>
      </c>
      <c r="I63" s="78" t="s">
        <v>100</v>
      </c>
      <c r="J63" s="114"/>
      <c r="L63" s="106"/>
      <c r="M63" s="106"/>
      <c r="N63" s="122"/>
      <c r="O63" s="127">
        <v>12</v>
      </c>
      <c r="P63" s="101" t="str">
        <f t="shared" si="2"/>
        <v/>
      </c>
      <c r="Q63" s="54"/>
      <c r="R63" s="54"/>
      <c r="S63" s="85"/>
      <c r="T63" s="82"/>
      <c r="U63" s="106"/>
      <c r="V63" s="106"/>
      <c r="Y63" s="65"/>
      <c r="Z63" s="65"/>
      <c r="AA63" s="90"/>
      <c r="AB63" s="90"/>
      <c r="AC63" s="90"/>
      <c r="AD63" s="90"/>
      <c r="AE63" s="90"/>
      <c r="AF63" s="90"/>
      <c r="AG63" s="89"/>
      <c r="AH63" s="65"/>
      <c r="AI63" s="65"/>
      <c r="AJ63" s="65"/>
      <c r="AK63" s="65"/>
      <c r="AL63" s="65"/>
      <c r="AM63" s="65"/>
    </row>
    <row r="64" spans="1:39" x14ac:dyDescent="0.25">
      <c r="A64" s="114"/>
      <c r="B64" s="114"/>
      <c r="C64" s="114"/>
      <c r="D64" s="114"/>
      <c r="E64" s="77"/>
      <c r="F64" s="79">
        <v>1</v>
      </c>
      <c r="G64" s="79">
        <v>2</v>
      </c>
      <c r="H64" s="79">
        <v>3</v>
      </c>
      <c r="I64" s="79">
        <v>4</v>
      </c>
      <c r="J64" s="114"/>
      <c r="L64" s="106"/>
      <c r="M64" s="106"/>
      <c r="N64" s="122"/>
      <c r="O64" s="127">
        <v>13</v>
      </c>
      <c r="P64" s="101" t="str">
        <f t="shared" si="2"/>
        <v/>
      </c>
      <c r="Q64" s="54"/>
      <c r="R64" s="54"/>
      <c r="S64" s="85"/>
      <c r="T64" s="82"/>
      <c r="U64" s="106"/>
      <c r="V64" s="106"/>
      <c r="Y64" s="65"/>
      <c r="Z64" s="65"/>
      <c r="AA64" s="90"/>
      <c r="AB64" s="90"/>
      <c r="AC64" s="90"/>
      <c r="AD64" s="90"/>
      <c r="AE64" s="90"/>
      <c r="AF64" s="90"/>
      <c r="AG64" s="89"/>
      <c r="AH64" s="65"/>
      <c r="AI64" s="65"/>
      <c r="AJ64" s="65"/>
      <c r="AK64" s="65"/>
      <c r="AL64" s="65"/>
      <c r="AM64" s="65"/>
    </row>
    <row r="65" spans="1:39" x14ac:dyDescent="0.25">
      <c r="A65" s="114"/>
      <c r="B65" s="114"/>
      <c r="C65" s="114"/>
      <c r="D65" s="114"/>
      <c r="E65" s="77"/>
      <c r="F65" s="77"/>
      <c r="G65" s="77"/>
      <c r="H65" s="77"/>
      <c r="I65" s="77"/>
      <c r="J65" s="114"/>
      <c r="L65" s="106"/>
      <c r="M65" s="106"/>
      <c r="N65" s="122"/>
      <c r="O65" s="127">
        <v>14</v>
      </c>
      <c r="P65" s="101" t="str">
        <f t="shared" si="2"/>
        <v/>
      </c>
      <c r="Q65" s="54"/>
      <c r="R65" s="54"/>
      <c r="S65" s="85"/>
      <c r="T65" s="82"/>
      <c r="U65" s="106"/>
      <c r="V65" s="106"/>
      <c r="Y65" s="65"/>
      <c r="Z65" s="65"/>
      <c r="AA65" s="90"/>
      <c r="AB65" s="90"/>
      <c r="AC65" s="90"/>
      <c r="AD65" s="90"/>
      <c r="AE65" s="90"/>
      <c r="AF65" s="90"/>
      <c r="AG65" s="89"/>
      <c r="AH65" s="65"/>
      <c r="AI65" s="65"/>
      <c r="AJ65" s="65"/>
      <c r="AK65" s="65"/>
      <c r="AL65" s="65"/>
      <c r="AM65" s="65"/>
    </row>
    <row r="66" spans="1:39" x14ac:dyDescent="0.25">
      <c r="A66" s="114"/>
      <c r="B66" s="114"/>
      <c r="C66" s="114"/>
      <c r="D66" s="114"/>
      <c r="E66" s="77" t="s">
        <v>147</v>
      </c>
      <c r="F66" s="80"/>
      <c r="G66" s="80"/>
      <c r="H66" s="80"/>
      <c r="I66" s="80"/>
      <c r="J66" s="114"/>
      <c r="L66" s="106"/>
      <c r="M66" s="106"/>
      <c r="N66" s="122"/>
      <c r="O66" s="127">
        <v>15</v>
      </c>
      <c r="P66" s="101" t="str">
        <f t="shared" si="2"/>
        <v/>
      </c>
      <c r="Q66" s="54"/>
      <c r="R66" s="54"/>
      <c r="S66" s="85"/>
      <c r="T66" s="82"/>
      <c r="U66" s="106"/>
      <c r="V66" s="106"/>
      <c r="Y66" s="65"/>
      <c r="Z66" s="65"/>
      <c r="AA66" s="90"/>
      <c r="AB66" s="90"/>
      <c r="AC66" s="90"/>
      <c r="AD66" s="90"/>
      <c r="AE66" s="90"/>
      <c r="AF66" s="90"/>
      <c r="AG66" s="89"/>
      <c r="AH66" s="68"/>
      <c r="AI66" s="68"/>
      <c r="AJ66" s="68"/>
      <c r="AK66" s="68"/>
      <c r="AL66" s="68"/>
      <c r="AM66" s="68"/>
    </row>
    <row r="67" spans="1:39" ht="30" x14ac:dyDescent="0.25">
      <c r="A67" s="114"/>
      <c r="B67" s="114"/>
      <c r="C67" s="114"/>
      <c r="D67" s="114"/>
      <c r="E67" s="77"/>
      <c r="F67" s="78" t="s">
        <v>148</v>
      </c>
      <c r="G67" s="78" t="s">
        <v>149</v>
      </c>
      <c r="H67" s="78" t="s">
        <v>150</v>
      </c>
      <c r="I67" s="80"/>
      <c r="J67" s="114"/>
      <c r="L67" s="106"/>
      <c r="M67" s="106"/>
      <c r="N67" s="122"/>
      <c r="O67" s="127">
        <v>16</v>
      </c>
      <c r="P67" s="101" t="str">
        <f t="shared" si="2"/>
        <v/>
      </c>
      <c r="Q67" s="54"/>
      <c r="R67" s="54"/>
      <c r="S67" s="85"/>
      <c r="T67" s="82"/>
      <c r="U67" s="106"/>
      <c r="V67" s="106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</row>
    <row r="68" spans="1:39" x14ac:dyDescent="0.25">
      <c r="A68" s="114"/>
      <c r="B68" s="114"/>
      <c r="C68" s="114"/>
      <c r="D68" s="114"/>
      <c r="E68" s="77"/>
      <c r="F68" s="79">
        <v>1</v>
      </c>
      <c r="G68" s="79">
        <v>2</v>
      </c>
      <c r="H68" s="79">
        <v>3</v>
      </c>
      <c r="I68" s="80"/>
      <c r="J68" s="114"/>
      <c r="L68" s="106"/>
      <c r="M68" s="106"/>
      <c r="N68" s="122"/>
      <c r="O68" s="127">
        <v>17</v>
      </c>
      <c r="P68" s="101" t="str">
        <f t="shared" si="2"/>
        <v/>
      </c>
      <c r="Q68" s="54"/>
      <c r="R68" s="54"/>
      <c r="S68" s="85"/>
      <c r="T68" s="82"/>
      <c r="U68" s="106"/>
      <c r="V68" s="106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</row>
    <row r="69" spans="1:39" x14ac:dyDescent="0.25">
      <c r="A69" s="114"/>
      <c r="B69" s="114"/>
      <c r="C69" s="114"/>
      <c r="D69" s="114"/>
      <c r="E69" s="77"/>
      <c r="F69" s="77"/>
      <c r="G69" s="77"/>
      <c r="H69" s="77"/>
      <c r="I69" s="77"/>
      <c r="J69" s="114"/>
      <c r="L69" s="106"/>
      <c r="M69" s="106"/>
      <c r="N69" s="122"/>
      <c r="O69" s="127">
        <v>18</v>
      </c>
      <c r="P69" s="101" t="str">
        <f t="shared" si="2"/>
        <v/>
      </c>
      <c r="Q69" s="54"/>
      <c r="R69" s="54"/>
      <c r="S69" s="85"/>
      <c r="T69" s="82"/>
      <c r="U69" s="106"/>
      <c r="V69" s="106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</row>
    <row r="70" spans="1:39" x14ac:dyDescent="0.25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L70" s="106"/>
      <c r="M70" s="106"/>
      <c r="N70" s="122"/>
      <c r="O70" s="127">
        <v>19</v>
      </c>
      <c r="P70" s="101" t="str">
        <f t="shared" si="2"/>
        <v/>
      </c>
      <c r="Q70" s="54"/>
      <c r="R70" s="54"/>
      <c r="S70" s="85"/>
      <c r="T70" s="82"/>
      <c r="U70" s="106"/>
      <c r="V70" s="106"/>
    </row>
    <row r="71" spans="1:39" x14ac:dyDescent="0.25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L71" s="106"/>
      <c r="M71" s="106"/>
      <c r="N71" s="122"/>
      <c r="O71" s="127">
        <v>20</v>
      </c>
      <c r="P71" s="101" t="str">
        <f t="shared" si="2"/>
        <v/>
      </c>
      <c r="Q71" s="54"/>
      <c r="R71" s="54"/>
      <c r="S71" s="85"/>
      <c r="T71" s="82"/>
      <c r="U71" s="106"/>
      <c r="V71" s="106"/>
    </row>
    <row r="72" spans="1:39" x14ac:dyDescent="0.25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L72" s="106"/>
      <c r="M72" s="106"/>
      <c r="N72" s="122"/>
      <c r="O72" s="127">
        <v>21</v>
      </c>
      <c r="P72" s="101" t="str">
        <f t="shared" si="2"/>
        <v/>
      </c>
      <c r="Q72" s="54"/>
      <c r="R72" s="54"/>
      <c r="S72" s="85"/>
      <c r="T72" s="82"/>
      <c r="U72" s="106"/>
      <c r="V72" s="106"/>
    </row>
    <row r="73" spans="1:39" x14ac:dyDescent="0.25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L73" s="106"/>
      <c r="M73" s="106"/>
      <c r="N73" s="122"/>
      <c r="O73" s="127">
        <v>22</v>
      </c>
      <c r="P73" s="101" t="str">
        <f t="shared" si="2"/>
        <v/>
      </c>
      <c r="Q73" s="54"/>
      <c r="R73" s="54"/>
      <c r="S73" s="85"/>
      <c r="T73" s="82"/>
      <c r="U73" s="106"/>
      <c r="V73" s="106"/>
    </row>
    <row r="74" spans="1:39" x14ac:dyDescent="0.2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L74" s="106"/>
      <c r="M74" s="106"/>
      <c r="N74" s="122"/>
      <c r="O74" s="127">
        <v>23</v>
      </c>
      <c r="P74" s="101" t="str">
        <f t="shared" si="2"/>
        <v/>
      </c>
      <c r="Q74" s="54"/>
      <c r="R74" s="54"/>
      <c r="S74" s="85"/>
      <c r="T74" s="82"/>
      <c r="U74" s="106"/>
      <c r="V74" s="106"/>
    </row>
    <row r="75" spans="1:39" x14ac:dyDescent="0.25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L75" s="106"/>
      <c r="M75" s="106"/>
      <c r="N75" s="122"/>
      <c r="O75" s="127">
        <v>24</v>
      </c>
      <c r="P75" s="101" t="str">
        <f t="shared" si="2"/>
        <v/>
      </c>
      <c r="Q75" s="54"/>
      <c r="R75" s="54"/>
      <c r="S75" s="85"/>
      <c r="T75" s="82"/>
      <c r="U75" s="106"/>
      <c r="V75" s="106"/>
    </row>
    <row r="76" spans="1:39" x14ac:dyDescent="0.25">
      <c r="L76" s="106"/>
      <c r="M76" s="106"/>
      <c r="N76" s="122"/>
      <c r="O76" s="127">
        <v>25</v>
      </c>
      <c r="P76" s="101" t="str">
        <f t="shared" si="2"/>
        <v/>
      </c>
      <c r="Q76" s="54"/>
      <c r="R76" s="54"/>
      <c r="S76" s="85"/>
      <c r="T76" s="82"/>
      <c r="U76" s="106"/>
      <c r="V76" s="106"/>
    </row>
    <row r="77" spans="1:39" x14ac:dyDescent="0.25">
      <c r="L77" s="106"/>
      <c r="M77" s="106"/>
      <c r="N77" s="122"/>
      <c r="O77" s="127">
        <v>26</v>
      </c>
      <c r="P77" s="101" t="str">
        <f t="shared" si="2"/>
        <v/>
      </c>
      <c r="Q77" s="54"/>
      <c r="R77" s="54"/>
      <c r="S77" s="85"/>
      <c r="T77" s="82"/>
      <c r="U77" s="106"/>
      <c r="V77" s="106"/>
    </row>
    <row r="78" spans="1:39" x14ac:dyDescent="0.25">
      <c r="L78" s="106"/>
      <c r="M78" s="106"/>
      <c r="N78" s="122"/>
      <c r="O78" s="127">
        <v>27</v>
      </c>
      <c r="P78" s="101" t="str">
        <f t="shared" si="2"/>
        <v/>
      </c>
      <c r="Q78" s="54"/>
      <c r="R78" s="54"/>
      <c r="S78" s="85"/>
      <c r="T78" s="82"/>
      <c r="U78" s="106"/>
      <c r="V78" s="106"/>
    </row>
    <row r="79" spans="1:39" ht="15.75" thickBot="1" x14ac:dyDescent="0.3">
      <c r="L79" s="106"/>
      <c r="M79" s="106"/>
      <c r="N79" s="128"/>
      <c r="O79" s="85"/>
      <c r="P79" s="85"/>
      <c r="Q79" s="85"/>
      <c r="R79" s="85"/>
      <c r="S79" s="85"/>
      <c r="T79" s="85"/>
      <c r="U79" s="106"/>
      <c r="V79" s="106"/>
    </row>
    <row r="80" spans="1:39" x14ac:dyDescent="0.25"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</row>
    <row r="81" spans="12:22" x14ac:dyDescent="0.25"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</row>
    <row r="82" spans="12:22" x14ac:dyDescent="0.25"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</row>
  </sheetData>
  <sheetProtection password="FDF0" sheet="1"/>
  <conditionalFormatting sqref="T51:T78">
    <cfRule type="expression" dxfId="27" priority="1" stopIfTrue="1">
      <formula>$T$51=$AI$37</formula>
    </cfRule>
    <cfRule type="expression" dxfId="26" priority="2" stopIfTrue="1">
      <formula>$T$51=$AI$36</formula>
    </cfRule>
  </conditionalFormatting>
  <dataValidations count="5">
    <dataValidation type="list" allowBlank="1" showInputMessage="1" showErrorMessage="1" sqref="F35:F54">
      <formula1>$H$35:$H$37</formula1>
    </dataValidation>
    <dataValidation type="list" allowBlank="1" showInputMessage="1" showErrorMessage="1" sqref="C35:D54">
      <formula1>$H$35:$H$38</formula1>
    </dataValidation>
    <dataValidation type="list" allowBlank="1" showInputMessage="1" showErrorMessage="1" sqref="T51:T78">
      <formula1>$AI$35:$AI$37</formula1>
    </dataValidation>
    <dataValidation type="list" allowBlank="1" showInputMessage="1" showErrorMessage="1" sqref="AG39:AG66">
      <formula1>$AH$35:$AH$36</formula1>
    </dataValidation>
    <dataValidation type="list" allowBlank="1" showInputMessage="1" showErrorMessage="1" sqref="B57">
      <formula1>$B$35:$B$54</formula1>
    </dataValidation>
  </dataValidations>
  <hyperlinks>
    <hyperlink ref="B15" location="CREX3!I51" display="cliquer ici"/>
    <hyperlink ref="B19" location="CREX3!A77" display="cliquer ici"/>
    <hyperlink ref="B23" location="CREX3!AH53" display="cliquer ici"/>
    <hyperlink ref="B27" location="CREX3!U53" display="cliquer ici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AM82"/>
  <sheetViews>
    <sheetView zoomScale="90" zoomScaleNormal="90" workbookViewId="0"/>
  </sheetViews>
  <sheetFormatPr baseColWidth="10" defaultColWidth="6.42578125" defaultRowHeight="15" x14ac:dyDescent="0.25"/>
  <cols>
    <col min="1" max="1" width="6.42578125" customWidth="1"/>
    <col min="2" max="2" width="77.5703125" customWidth="1"/>
    <col min="3" max="6" width="10.5703125" customWidth="1"/>
    <col min="7" max="9" width="18.5703125" customWidth="1"/>
    <col min="10" max="10" width="36.5703125" customWidth="1"/>
    <col min="11" max="15" width="18.5703125" customWidth="1"/>
    <col min="16" max="16" width="57.5703125" customWidth="1"/>
    <col min="17" max="26" width="18.5703125" customWidth="1"/>
    <col min="27" max="27" width="13.42578125" customWidth="1"/>
    <col min="28" max="32" width="45.5703125" customWidth="1"/>
    <col min="33" max="39" width="18.5703125" customWidth="1"/>
  </cols>
  <sheetData>
    <row r="1" spans="1:39" x14ac:dyDescent="0.25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</row>
    <row r="2" spans="1:39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</row>
    <row r="3" spans="1:39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</row>
    <row r="4" spans="1:39" ht="21.75" thickBot="1" x14ac:dyDescent="0.4">
      <c r="A4" s="107"/>
      <c r="B4" s="107"/>
      <c r="C4" s="110" t="s">
        <v>205</v>
      </c>
      <c r="D4" s="111"/>
      <c r="E4" s="111"/>
      <c r="F4" s="111"/>
      <c r="G4" s="111"/>
      <c r="H4" s="111"/>
      <c r="I4" s="111"/>
      <c r="J4" s="112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</row>
    <row r="5" spans="1:39" ht="15.75" thickBo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ht="15.75" thickBot="1" x14ac:dyDescent="0.3">
      <c r="A6" s="107"/>
      <c r="B6" s="107"/>
      <c r="C6" s="145" t="s">
        <v>210</v>
      </c>
      <c r="D6" s="149">
        <f>'consultez-moi'!B2</f>
        <v>2021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x14ac:dyDescent="0.25">
      <c r="A7" s="107"/>
      <c r="B7" s="107"/>
      <c r="C7" s="147" t="s">
        <v>211</v>
      </c>
      <c r="D7" s="148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x14ac:dyDescent="0.25">
      <c r="A8" s="136" t="s">
        <v>204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</row>
    <row r="9" spans="1:39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</row>
    <row r="10" spans="1:39" x14ac:dyDescent="0.25">
      <c r="A10" s="107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</row>
    <row r="11" spans="1:39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x14ac:dyDescent="0.25">
      <c r="A12" s="107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ht="15.75" thickBot="1" x14ac:dyDescent="0.3">
      <c r="A13" s="107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ht="15.75" thickBot="1" x14ac:dyDescent="0.3">
      <c r="A14" s="107"/>
      <c r="B14" s="105" t="s">
        <v>180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</row>
    <row r="15" spans="1:39" ht="15.75" thickBot="1" x14ac:dyDescent="0.3">
      <c r="A15" s="107"/>
      <c r="B15" s="104" t="s">
        <v>106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</row>
    <row r="16" spans="1:39" x14ac:dyDescent="0.25">
      <c r="A16" s="107"/>
      <c r="B16" s="109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</row>
    <row r="17" spans="1:39" ht="15.75" thickBot="1" x14ac:dyDescent="0.3">
      <c r="A17" s="107"/>
      <c r="B17" s="107"/>
      <c r="C17" s="108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</row>
    <row r="18" spans="1:39" ht="15.75" thickBot="1" x14ac:dyDescent="0.3">
      <c r="A18" s="107"/>
      <c r="B18" s="105" t="s">
        <v>177</v>
      </c>
      <c r="C18" s="108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</row>
    <row r="19" spans="1:39" ht="15.75" thickBot="1" x14ac:dyDescent="0.3">
      <c r="A19" s="107"/>
      <c r="B19" s="104" t="s">
        <v>106</v>
      </c>
      <c r="C19" s="108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</row>
    <row r="20" spans="1:39" x14ac:dyDescent="0.25">
      <c r="A20" s="107"/>
      <c r="B20" s="109"/>
      <c r="C20" s="108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</row>
    <row r="21" spans="1:39" ht="15.75" thickBot="1" x14ac:dyDescent="0.3">
      <c r="A21" s="107"/>
      <c r="B21" s="109"/>
      <c r="C21" s="108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</row>
    <row r="22" spans="1:39" ht="15.75" thickBot="1" x14ac:dyDescent="0.3">
      <c r="A22" s="107"/>
      <c r="B22" s="105" t="s">
        <v>178</v>
      </c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</row>
    <row r="23" spans="1:39" ht="15.75" thickBot="1" x14ac:dyDescent="0.3">
      <c r="A23" s="107"/>
      <c r="B23" s="104" t="s">
        <v>106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</row>
    <row r="24" spans="1:39" x14ac:dyDescent="0.25">
      <c r="A24" s="107"/>
      <c r="B24" s="109"/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</row>
    <row r="25" spans="1:39" ht="15.75" thickBot="1" x14ac:dyDescent="0.3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</row>
    <row r="26" spans="1:39" ht="15.75" thickBot="1" x14ac:dyDescent="0.3">
      <c r="A26" s="107"/>
      <c r="B26" s="105" t="s">
        <v>179</v>
      </c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</row>
    <row r="27" spans="1:39" ht="15.75" thickBot="1" x14ac:dyDescent="0.3">
      <c r="A27" s="107"/>
      <c r="B27" s="104" t="s">
        <v>106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</row>
    <row r="28" spans="1:39" x14ac:dyDescent="0.25">
      <c r="A28" s="107"/>
      <c r="B28" s="109"/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</row>
    <row r="29" spans="1:39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</row>
    <row r="30" spans="1:39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</row>
    <row r="31" spans="1:39" ht="18.75" x14ac:dyDescent="0.3">
      <c r="A31" s="103" t="s">
        <v>175</v>
      </c>
      <c r="B31" s="102"/>
      <c r="C31" s="102"/>
      <c r="D31" s="102"/>
      <c r="E31" s="102"/>
      <c r="F31" s="102"/>
      <c r="G31" s="102"/>
      <c r="H31" s="102"/>
      <c r="I31" s="102"/>
      <c r="J31" s="102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39" x14ac:dyDescent="0.2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39" ht="18.75" x14ac:dyDescent="0.3">
      <c r="A33" s="114"/>
      <c r="B33" s="87" t="s">
        <v>11</v>
      </c>
      <c r="C33" s="150" t="s">
        <v>213</v>
      </c>
      <c r="D33" s="114"/>
      <c r="E33" s="114"/>
      <c r="F33" s="114"/>
      <c r="G33" s="114"/>
      <c r="H33" s="114"/>
      <c r="I33" s="114"/>
      <c r="J33" s="114"/>
      <c r="L33" s="106"/>
      <c r="M33" s="106"/>
      <c r="N33" s="103" t="s">
        <v>183</v>
      </c>
      <c r="O33" s="102"/>
      <c r="P33" s="102"/>
      <c r="Q33" s="102"/>
      <c r="R33" s="102"/>
      <c r="S33" s="102"/>
      <c r="T33" s="102"/>
      <c r="U33" s="106"/>
      <c r="V33" s="106"/>
      <c r="Y33" s="103" t="s">
        <v>176</v>
      </c>
      <c r="Z33" s="102"/>
      <c r="AA33" s="102"/>
      <c r="AB33" s="102"/>
      <c r="AC33" s="102"/>
      <c r="AD33" s="102"/>
      <c r="AE33" s="102"/>
    </row>
    <row r="34" spans="1:39" ht="15.75" thickBot="1" x14ac:dyDescent="0.3">
      <c r="A34" s="114"/>
      <c r="B34" s="88" t="s">
        <v>170</v>
      </c>
      <c r="C34" s="86" t="s">
        <v>92</v>
      </c>
      <c r="D34" s="50" t="s">
        <v>93</v>
      </c>
      <c r="E34" s="50" t="s">
        <v>94</v>
      </c>
      <c r="F34" s="50" t="s">
        <v>112</v>
      </c>
      <c r="G34" s="50" t="s">
        <v>209</v>
      </c>
      <c r="H34" s="151" t="s">
        <v>212</v>
      </c>
      <c r="I34" s="114"/>
      <c r="J34" s="114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1:39" ht="19.5" thickBot="1" x14ac:dyDescent="0.3">
      <c r="A35" s="118">
        <v>1</v>
      </c>
      <c r="B35" s="83" t="s">
        <v>165</v>
      </c>
      <c r="C35" s="115"/>
      <c r="D35" s="115"/>
      <c r="E35" s="116">
        <f t="shared" ref="E35:E54" si="0">C35*D35</f>
        <v>0</v>
      </c>
      <c r="F35" s="115"/>
      <c r="G35" s="116">
        <f t="shared" ref="G35:G54" si="1">E35*F35</f>
        <v>0</v>
      </c>
      <c r="H35" s="117">
        <v>1</v>
      </c>
      <c r="I35" s="114"/>
      <c r="J35" s="114"/>
      <c r="L35" s="106"/>
      <c r="M35" s="106"/>
      <c r="N35" s="106"/>
      <c r="O35" s="129" t="s">
        <v>12</v>
      </c>
      <c r="P35" s="134" t="str">
        <f>B57</f>
        <v>erreur de quantité de culot (prescription exécutée 2 fois)</v>
      </c>
      <c r="Q35" s="106"/>
      <c r="R35" s="106"/>
      <c r="S35" s="106"/>
      <c r="T35" s="106"/>
      <c r="U35" s="106"/>
      <c r="V35" s="106"/>
      <c r="Y35" s="65"/>
      <c r="Z35" s="65"/>
      <c r="AA35" s="96"/>
      <c r="AB35" s="96"/>
      <c r="AC35" s="96"/>
      <c r="AD35" s="96"/>
      <c r="AE35" s="97"/>
      <c r="AF35" s="96"/>
      <c r="AG35" s="96"/>
      <c r="AH35" s="91" t="s">
        <v>90</v>
      </c>
      <c r="AI35" s="91" t="s">
        <v>198</v>
      </c>
      <c r="AJ35" s="65"/>
      <c r="AK35" s="65"/>
      <c r="AL35" s="65"/>
      <c r="AM35" s="65"/>
    </row>
    <row r="36" spans="1:39" ht="19.5" thickBot="1" x14ac:dyDescent="0.3">
      <c r="A36" s="118">
        <v>2</v>
      </c>
      <c r="B36" s="83" t="s">
        <v>158</v>
      </c>
      <c r="C36" s="115"/>
      <c r="D36" s="115"/>
      <c r="E36" s="116">
        <f t="shared" si="0"/>
        <v>0</v>
      </c>
      <c r="F36" s="115"/>
      <c r="G36" s="116">
        <f t="shared" si="1"/>
        <v>0</v>
      </c>
      <c r="H36" s="117">
        <v>2</v>
      </c>
      <c r="I36" s="114"/>
      <c r="J36" s="114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Y36" s="65"/>
      <c r="Z36" s="65"/>
      <c r="AA36" s="93" t="s">
        <v>151</v>
      </c>
      <c r="AB36" s="94"/>
      <c r="AC36" s="94" t="str">
        <f>B57</f>
        <v>erreur de quantité de culot (prescription exécutée 2 fois)</v>
      </c>
      <c r="AD36" s="94"/>
      <c r="AE36" s="94"/>
      <c r="AF36" s="94"/>
      <c r="AG36" s="95"/>
      <c r="AH36" s="91" t="s">
        <v>91</v>
      </c>
      <c r="AI36" s="91" t="s">
        <v>199</v>
      </c>
      <c r="AJ36" s="65"/>
      <c r="AK36" s="65"/>
      <c r="AL36" s="65"/>
      <c r="AM36" s="65"/>
    </row>
    <row r="37" spans="1:39" ht="19.5" thickBot="1" x14ac:dyDescent="0.3">
      <c r="A37" s="118">
        <v>3</v>
      </c>
      <c r="B37" s="83" t="s">
        <v>160</v>
      </c>
      <c r="C37" s="115"/>
      <c r="D37" s="115"/>
      <c r="E37" s="116">
        <f t="shared" si="0"/>
        <v>0</v>
      </c>
      <c r="F37" s="115"/>
      <c r="G37" s="116">
        <f t="shared" si="1"/>
        <v>0</v>
      </c>
      <c r="H37" s="117">
        <v>3</v>
      </c>
      <c r="I37" s="114"/>
      <c r="J37" s="114"/>
      <c r="L37" s="106"/>
      <c r="M37" s="106"/>
      <c r="N37" s="120"/>
      <c r="O37" s="130" t="s">
        <v>13</v>
      </c>
      <c r="P37" s="81" t="s">
        <v>182</v>
      </c>
      <c r="Q37" s="106"/>
      <c r="R37" s="106"/>
      <c r="S37" s="106"/>
      <c r="T37" s="106"/>
      <c r="U37" s="106"/>
      <c r="V37" s="106"/>
      <c r="Y37" s="65"/>
      <c r="Z37" s="65"/>
      <c r="AA37" s="72" t="s">
        <v>152</v>
      </c>
      <c r="AB37" s="73"/>
      <c r="AC37" s="73" t="str">
        <f>P37</f>
        <v>le clin</v>
      </c>
      <c r="AD37" s="73"/>
      <c r="AE37" s="73"/>
      <c r="AF37" s="73"/>
      <c r="AG37" s="74"/>
      <c r="AH37" s="69" t="s">
        <v>91</v>
      </c>
      <c r="AI37" s="91" t="s">
        <v>200</v>
      </c>
      <c r="AJ37" s="66"/>
      <c r="AK37" s="66"/>
      <c r="AL37" s="66"/>
      <c r="AM37" s="66"/>
    </row>
    <row r="38" spans="1:39" ht="57" thickBot="1" x14ac:dyDescent="0.3">
      <c r="A38" s="118">
        <v>4</v>
      </c>
      <c r="B38" s="83" t="s">
        <v>164</v>
      </c>
      <c r="C38" s="115"/>
      <c r="D38" s="115"/>
      <c r="E38" s="116">
        <f t="shared" si="0"/>
        <v>0</v>
      </c>
      <c r="F38" s="115"/>
      <c r="G38" s="116">
        <f t="shared" si="1"/>
        <v>0</v>
      </c>
      <c r="H38" s="117">
        <v>4</v>
      </c>
      <c r="I38" s="114"/>
      <c r="J38" s="114"/>
      <c r="L38" s="106"/>
      <c r="M38" s="106"/>
      <c r="N38" s="121"/>
      <c r="O38" s="106"/>
      <c r="P38" s="106"/>
      <c r="Q38" s="106"/>
      <c r="R38" s="106"/>
      <c r="S38" s="106"/>
      <c r="T38" s="106"/>
      <c r="U38" s="106"/>
      <c r="V38" s="106"/>
      <c r="Y38" s="65"/>
      <c r="Z38" s="65"/>
      <c r="AA38" s="75" t="s">
        <v>4</v>
      </c>
      <c r="AB38" s="76" t="s">
        <v>3</v>
      </c>
      <c r="AC38" s="75" t="s">
        <v>5</v>
      </c>
      <c r="AD38" s="76" t="s">
        <v>6</v>
      </c>
      <c r="AE38" s="76" t="s">
        <v>7</v>
      </c>
      <c r="AF38" s="76" t="s">
        <v>172</v>
      </c>
      <c r="AG38" s="76" t="s">
        <v>173</v>
      </c>
      <c r="AH38" s="67"/>
      <c r="AI38" s="67"/>
      <c r="AJ38" s="67"/>
      <c r="AK38" s="67"/>
      <c r="AL38" s="67"/>
      <c r="AM38" s="67"/>
    </row>
    <row r="39" spans="1:39" ht="16.5" thickBot="1" x14ac:dyDescent="0.3">
      <c r="A39" s="118">
        <v>5</v>
      </c>
      <c r="B39" s="83" t="s">
        <v>161</v>
      </c>
      <c r="C39" s="115">
        <v>2</v>
      </c>
      <c r="D39" s="115">
        <v>3</v>
      </c>
      <c r="E39" s="116">
        <f t="shared" si="0"/>
        <v>6</v>
      </c>
      <c r="F39" s="115">
        <v>2</v>
      </c>
      <c r="G39" s="116">
        <f t="shared" si="1"/>
        <v>12</v>
      </c>
      <c r="H39" s="114"/>
      <c r="I39" s="114"/>
      <c r="J39" s="114"/>
      <c r="L39" s="106"/>
      <c r="M39" s="106"/>
      <c r="N39" s="122" t="s">
        <v>184</v>
      </c>
      <c r="O39" s="130" t="s">
        <v>153</v>
      </c>
      <c r="P39" s="81"/>
      <c r="Q39" s="106"/>
      <c r="R39" s="106"/>
      <c r="S39" s="106"/>
      <c r="T39" s="106"/>
      <c r="U39" s="106"/>
      <c r="V39" s="106"/>
      <c r="Y39" s="65"/>
      <c r="Z39" s="65"/>
      <c r="AA39" s="90"/>
      <c r="AB39" s="90"/>
      <c r="AC39" s="90"/>
      <c r="AD39" s="90"/>
      <c r="AE39" s="90"/>
      <c r="AF39" s="90"/>
      <c r="AG39" s="89"/>
      <c r="AH39" s="65" t="s">
        <v>174</v>
      </c>
      <c r="AI39" s="65"/>
      <c r="AJ39" s="92"/>
      <c r="AK39" s="92"/>
      <c r="AL39" s="92"/>
      <c r="AM39" s="65"/>
    </row>
    <row r="40" spans="1:39" ht="15.75" thickBot="1" x14ac:dyDescent="0.3">
      <c r="A40" s="118">
        <v>6</v>
      </c>
      <c r="B40" s="83" t="s">
        <v>159</v>
      </c>
      <c r="C40" s="115"/>
      <c r="D40" s="115"/>
      <c r="E40" s="116">
        <f t="shared" si="0"/>
        <v>0</v>
      </c>
      <c r="F40" s="115"/>
      <c r="G40" s="116">
        <f t="shared" si="1"/>
        <v>0</v>
      </c>
      <c r="H40" s="114"/>
      <c r="I40" s="114"/>
      <c r="J40" s="114"/>
      <c r="L40" s="106"/>
      <c r="M40" s="106"/>
      <c r="N40" s="122" t="s">
        <v>185</v>
      </c>
      <c r="O40" s="106"/>
      <c r="P40" s="106"/>
      <c r="Q40" s="106"/>
      <c r="R40" s="106"/>
      <c r="S40" s="106"/>
      <c r="T40" s="106"/>
      <c r="U40" s="106"/>
      <c r="V40" s="106"/>
      <c r="Y40" s="65"/>
      <c r="Z40" s="65"/>
      <c r="AA40" s="90"/>
      <c r="AB40" s="90"/>
      <c r="AC40" s="90"/>
      <c r="AD40" s="90"/>
      <c r="AE40" s="90"/>
      <c r="AF40" s="90"/>
      <c r="AG40" s="89"/>
      <c r="AH40" s="65"/>
      <c r="AI40" s="65"/>
      <c r="AJ40" s="65"/>
      <c r="AK40" s="65"/>
      <c r="AL40" s="65"/>
      <c r="AM40" s="65"/>
    </row>
    <row r="41" spans="1:39" ht="16.5" thickBot="1" x14ac:dyDescent="0.3">
      <c r="A41" s="118">
        <v>7</v>
      </c>
      <c r="B41" s="83" t="s">
        <v>163</v>
      </c>
      <c r="C41" s="115"/>
      <c r="D41" s="115"/>
      <c r="E41" s="116">
        <f t="shared" si="0"/>
        <v>0</v>
      </c>
      <c r="F41" s="115"/>
      <c r="G41" s="116">
        <f t="shared" si="1"/>
        <v>0</v>
      </c>
      <c r="H41" s="114"/>
      <c r="I41" s="114"/>
      <c r="J41" s="114"/>
      <c r="L41" s="106"/>
      <c r="M41" s="106"/>
      <c r="N41" s="122" t="s">
        <v>186</v>
      </c>
      <c r="O41" s="131" t="s">
        <v>10</v>
      </c>
      <c r="P41" s="81"/>
      <c r="Q41" s="106"/>
      <c r="R41" s="106"/>
      <c r="S41" s="106"/>
      <c r="T41" s="106"/>
      <c r="U41" s="106"/>
      <c r="V41" s="106"/>
      <c r="Y41" s="65"/>
      <c r="Z41" s="65"/>
      <c r="AA41" s="90"/>
      <c r="AB41" s="90"/>
      <c r="AC41" s="90"/>
      <c r="AD41" s="90"/>
      <c r="AE41" s="90"/>
      <c r="AF41" s="90"/>
      <c r="AG41" s="89"/>
      <c r="AH41" s="65"/>
      <c r="AI41" s="65"/>
      <c r="AJ41" s="65"/>
      <c r="AK41" s="65"/>
      <c r="AL41" s="65"/>
      <c r="AM41" s="65"/>
    </row>
    <row r="42" spans="1:39" ht="16.5" thickBot="1" x14ac:dyDescent="0.3">
      <c r="A42" s="118">
        <v>8</v>
      </c>
      <c r="B42" s="83" t="s">
        <v>157</v>
      </c>
      <c r="C42" s="115"/>
      <c r="D42" s="115"/>
      <c r="E42" s="116">
        <f t="shared" si="0"/>
        <v>0</v>
      </c>
      <c r="F42" s="115"/>
      <c r="G42" s="116">
        <f t="shared" si="1"/>
        <v>0</v>
      </c>
      <c r="H42" s="114"/>
      <c r="I42" s="114"/>
      <c r="J42" s="114"/>
      <c r="L42" s="106"/>
      <c r="M42" s="106"/>
      <c r="N42" s="122" t="s">
        <v>187</v>
      </c>
      <c r="O42" s="132" t="s">
        <v>154</v>
      </c>
      <c r="P42" s="81"/>
      <c r="Q42" s="106"/>
      <c r="R42" s="106"/>
      <c r="S42" s="106"/>
      <c r="T42" s="106"/>
      <c r="U42" s="106"/>
      <c r="V42" s="106"/>
      <c r="Y42" s="65"/>
      <c r="Z42" s="65"/>
      <c r="AA42" s="90"/>
      <c r="AB42" s="90"/>
      <c r="AC42" s="90"/>
      <c r="AD42" s="90"/>
      <c r="AE42" s="90"/>
      <c r="AF42" s="90"/>
      <c r="AG42" s="89"/>
      <c r="AH42" s="65"/>
      <c r="AI42" s="65"/>
      <c r="AJ42" s="65"/>
      <c r="AK42" s="65"/>
      <c r="AL42" s="65"/>
      <c r="AM42" s="65"/>
    </row>
    <row r="43" spans="1:39" ht="16.5" thickBot="1" x14ac:dyDescent="0.3">
      <c r="A43" s="118">
        <v>9</v>
      </c>
      <c r="B43" s="83" t="s">
        <v>162</v>
      </c>
      <c r="C43" s="115"/>
      <c r="D43" s="115"/>
      <c r="E43" s="116">
        <f t="shared" si="0"/>
        <v>0</v>
      </c>
      <c r="F43" s="115"/>
      <c r="G43" s="116">
        <f t="shared" si="1"/>
        <v>0</v>
      </c>
      <c r="H43" s="114"/>
      <c r="I43" s="114"/>
      <c r="J43" s="114"/>
      <c r="L43" s="106"/>
      <c r="M43" s="106"/>
      <c r="N43" s="122" t="s">
        <v>188</v>
      </c>
      <c r="O43" s="132"/>
      <c r="P43" s="81"/>
      <c r="Q43" s="106"/>
      <c r="R43" s="106"/>
      <c r="S43" s="106"/>
      <c r="T43" s="106"/>
      <c r="U43" s="106"/>
      <c r="V43" s="106"/>
      <c r="Y43" s="65"/>
      <c r="Z43" s="65"/>
      <c r="AA43" s="90"/>
      <c r="AB43" s="90"/>
      <c r="AC43" s="90"/>
      <c r="AD43" s="90"/>
      <c r="AE43" s="90"/>
      <c r="AF43" s="90"/>
      <c r="AG43" s="89"/>
      <c r="AH43" s="68"/>
      <c r="AI43" s="65"/>
      <c r="AJ43" s="65"/>
      <c r="AK43" s="65"/>
      <c r="AL43" s="65"/>
      <c r="AM43" s="65"/>
    </row>
    <row r="44" spans="1:39" s="4" customFormat="1" ht="16.5" thickBot="1" x14ac:dyDescent="0.3">
      <c r="A44" s="119">
        <v>10</v>
      </c>
      <c r="B44" s="83"/>
      <c r="C44" s="115"/>
      <c r="D44" s="115"/>
      <c r="E44" s="116">
        <f t="shared" si="0"/>
        <v>0</v>
      </c>
      <c r="F44" s="115"/>
      <c r="G44" s="116">
        <f t="shared" si="1"/>
        <v>0</v>
      </c>
      <c r="H44" s="114"/>
      <c r="I44" s="114"/>
      <c r="J44" s="114"/>
      <c r="L44" s="106"/>
      <c r="M44" s="106"/>
      <c r="N44" s="122" t="s">
        <v>189</v>
      </c>
      <c r="O44" s="132"/>
      <c r="P44" s="81"/>
      <c r="Q44" s="106"/>
      <c r="R44" s="106"/>
      <c r="S44" s="106"/>
      <c r="T44" s="106"/>
      <c r="U44" s="106"/>
      <c r="V44" s="106"/>
      <c r="Y44" s="65"/>
      <c r="Z44" s="65"/>
      <c r="AA44" s="90"/>
      <c r="AB44" s="90"/>
      <c r="AC44" s="90"/>
      <c r="AD44" s="90"/>
      <c r="AE44" s="90"/>
      <c r="AF44" s="90"/>
      <c r="AG44" s="89"/>
      <c r="AH44" s="68"/>
      <c r="AI44" s="65"/>
      <c r="AJ44" s="65"/>
      <c r="AK44" s="65"/>
      <c r="AL44" s="65"/>
      <c r="AM44" s="65"/>
    </row>
    <row r="45" spans="1:39" ht="16.5" thickBot="1" x14ac:dyDescent="0.3">
      <c r="A45" s="118">
        <v>11</v>
      </c>
      <c r="B45" s="83"/>
      <c r="C45" s="115"/>
      <c r="D45" s="115"/>
      <c r="E45" s="116">
        <f t="shared" si="0"/>
        <v>0</v>
      </c>
      <c r="F45" s="115"/>
      <c r="G45" s="116">
        <f t="shared" si="1"/>
        <v>0</v>
      </c>
      <c r="H45" s="114"/>
      <c r="I45" s="114"/>
      <c r="J45" s="114"/>
      <c r="L45" s="106"/>
      <c r="M45" s="106"/>
      <c r="N45" s="122" t="s">
        <v>190</v>
      </c>
      <c r="O45" s="132"/>
      <c r="P45" s="81"/>
      <c r="Q45" s="106"/>
      <c r="R45" s="106"/>
      <c r="S45" s="106"/>
      <c r="T45" s="106"/>
      <c r="U45" s="106"/>
      <c r="V45" s="106"/>
      <c r="Y45" s="65"/>
      <c r="Z45" s="65"/>
      <c r="AA45" s="90"/>
      <c r="AB45" s="90"/>
      <c r="AC45" s="90"/>
      <c r="AD45" s="90"/>
      <c r="AE45" s="90"/>
      <c r="AF45" s="90"/>
      <c r="AG45" s="89"/>
      <c r="AH45" s="68"/>
      <c r="AI45" s="65"/>
      <c r="AJ45" s="65"/>
      <c r="AK45" s="65"/>
      <c r="AL45" s="65"/>
      <c r="AM45" s="65"/>
    </row>
    <row r="46" spans="1:39" ht="16.5" thickBot="1" x14ac:dyDescent="0.3">
      <c r="A46" s="119">
        <v>12</v>
      </c>
      <c r="B46" s="83"/>
      <c r="C46" s="115"/>
      <c r="D46" s="115"/>
      <c r="E46" s="116">
        <f t="shared" si="0"/>
        <v>0</v>
      </c>
      <c r="F46" s="115"/>
      <c r="G46" s="116">
        <f t="shared" si="1"/>
        <v>0</v>
      </c>
      <c r="H46" s="114"/>
      <c r="I46" s="114"/>
      <c r="J46" s="114"/>
      <c r="L46" s="106"/>
      <c r="M46" s="106"/>
      <c r="N46" s="122" t="s">
        <v>191</v>
      </c>
      <c r="O46" s="132"/>
      <c r="P46" s="81"/>
      <c r="Q46" s="106"/>
      <c r="R46" s="106"/>
      <c r="S46" s="106"/>
      <c r="T46" s="106"/>
      <c r="U46" s="106"/>
      <c r="V46" s="106"/>
      <c r="Y46" s="65"/>
      <c r="Z46" s="65"/>
      <c r="AA46" s="90"/>
      <c r="AB46" s="90"/>
      <c r="AC46" s="90"/>
      <c r="AD46" s="90"/>
      <c r="AE46" s="90"/>
      <c r="AF46" s="90"/>
      <c r="AG46" s="89"/>
      <c r="AH46" s="68"/>
      <c r="AI46" s="65"/>
      <c r="AJ46" s="65"/>
      <c r="AK46" s="65"/>
      <c r="AL46" s="65"/>
      <c r="AM46" s="65"/>
    </row>
    <row r="47" spans="1:39" ht="16.5" thickBot="1" x14ac:dyDescent="0.3">
      <c r="A47" s="118">
        <v>13</v>
      </c>
      <c r="B47" s="83"/>
      <c r="C47" s="115"/>
      <c r="D47" s="115"/>
      <c r="E47" s="116">
        <f t="shared" si="0"/>
        <v>0</v>
      </c>
      <c r="F47" s="115"/>
      <c r="G47" s="116">
        <f t="shared" si="1"/>
        <v>0</v>
      </c>
      <c r="H47" s="114"/>
      <c r="I47" s="114"/>
      <c r="J47" s="114"/>
      <c r="L47" s="106"/>
      <c r="M47" s="106"/>
      <c r="N47" s="123"/>
      <c r="O47" s="133"/>
      <c r="P47" s="81"/>
      <c r="Q47" s="106"/>
      <c r="R47" s="106"/>
      <c r="S47" s="106"/>
      <c r="T47" s="106"/>
      <c r="U47" s="106"/>
      <c r="V47" s="106"/>
      <c r="Y47" s="65"/>
      <c r="Z47" s="65"/>
      <c r="AA47" s="90"/>
      <c r="AB47" s="90"/>
      <c r="AC47" s="90"/>
      <c r="AD47" s="90"/>
      <c r="AE47" s="90"/>
      <c r="AF47" s="90"/>
      <c r="AG47" s="89"/>
      <c r="AH47" s="68"/>
      <c r="AI47" s="65"/>
      <c r="AJ47" s="65"/>
      <c r="AK47" s="65"/>
      <c r="AL47" s="65"/>
      <c r="AM47" s="65"/>
    </row>
    <row r="48" spans="1:39" ht="15.75" thickBot="1" x14ac:dyDescent="0.3">
      <c r="A48" s="119">
        <v>14</v>
      </c>
      <c r="B48" s="83"/>
      <c r="C48" s="115"/>
      <c r="D48" s="115"/>
      <c r="E48" s="116">
        <f t="shared" si="0"/>
        <v>0</v>
      </c>
      <c r="F48" s="115"/>
      <c r="G48" s="116">
        <f t="shared" si="1"/>
        <v>0</v>
      </c>
      <c r="H48" s="114"/>
      <c r="I48" s="114"/>
      <c r="J48" s="114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Y48" s="65"/>
      <c r="Z48" s="65"/>
      <c r="AA48" s="90"/>
      <c r="AB48" s="90"/>
      <c r="AC48" s="90"/>
      <c r="AD48" s="90"/>
      <c r="AE48" s="90"/>
      <c r="AF48" s="90"/>
      <c r="AG48" s="89"/>
      <c r="AH48" s="68"/>
      <c r="AI48" s="65"/>
      <c r="AJ48" s="65"/>
      <c r="AK48" s="65"/>
      <c r="AL48" s="65"/>
      <c r="AM48" s="65"/>
    </row>
    <row r="49" spans="1:39" ht="16.5" thickBot="1" x14ac:dyDescent="0.3">
      <c r="A49" s="118">
        <v>15</v>
      </c>
      <c r="B49" s="83"/>
      <c r="C49" s="115"/>
      <c r="D49" s="115"/>
      <c r="E49" s="116">
        <f t="shared" si="0"/>
        <v>0</v>
      </c>
      <c r="F49" s="115"/>
      <c r="G49" s="116">
        <f t="shared" si="1"/>
        <v>0</v>
      </c>
      <c r="H49" s="114"/>
      <c r="I49" s="114"/>
      <c r="J49" s="114"/>
      <c r="L49" s="106"/>
      <c r="M49" s="106"/>
      <c r="N49" s="120"/>
      <c r="O49" s="124" t="s">
        <v>155</v>
      </c>
      <c r="P49" s="98"/>
      <c r="Q49" s="99"/>
      <c r="R49" s="100"/>
      <c r="S49" s="106"/>
      <c r="T49" s="85"/>
      <c r="U49" s="106"/>
      <c r="V49" s="106"/>
      <c r="Y49" s="65"/>
      <c r="Z49" s="65"/>
      <c r="AA49" s="90"/>
      <c r="AB49" s="90"/>
      <c r="AC49" s="90"/>
      <c r="AD49" s="90"/>
      <c r="AE49" s="90"/>
      <c r="AF49" s="90"/>
      <c r="AG49" s="89"/>
      <c r="AH49" s="68"/>
      <c r="AI49" s="65"/>
      <c r="AJ49" s="65"/>
      <c r="AK49" s="65"/>
      <c r="AL49" s="65"/>
      <c r="AM49" s="65"/>
    </row>
    <row r="50" spans="1:39" x14ac:dyDescent="0.25">
      <c r="A50" s="119">
        <v>16</v>
      </c>
      <c r="B50" s="83"/>
      <c r="C50" s="115"/>
      <c r="D50" s="115"/>
      <c r="E50" s="116">
        <f t="shared" si="0"/>
        <v>0</v>
      </c>
      <c r="F50" s="115"/>
      <c r="G50" s="116">
        <f t="shared" si="1"/>
        <v>0</v>
      </c>
      <c r="H50" s="114"/>
      <c r="I50" s="114"/>
      <c r="J50" s="114"/>
      <c r="L50" s="106"/>
      <c r="M50" s="106"/>
      <c r="N50" s="122"/>
      <c r="O50" s="125"/>
      <c r="P50" s="70" t="s">
        <v>171</v>
      </c>
      <c r="Q50" s="71" t="s">
        <v>201</v>
      </c>
      <c r="R50" s="71" t="s">
        <v>202</v>
      </c>
      <c r="S50" s="85"/>
      <c r="T50" s="55" t="s">
        <v>203</v>
      </c>
      <c r="U50" s="106"/>
      <c r="V50" s="106"/>
      <c r="Y50" s="65"/>
      <c r="Z50" s="65"/>
      <c r="AA50" s="90"/>
      <c r="AB50" s="90"/>
      <c r="AC50" s="90"/>
      <c r="AD50" s="90"/>
      <c r="AE50" s="90"/>
      <c r="AF50" s="90"/>
      <c r="AG50" s="89"/>
      <c r="AH50" s="68"/>
      <c r="AI50" s="65"/>
      <c r="AJ50" s="65"/>
      <c r="AK50" s="65"/>
      <c r="AL50" s="65"/>
      <c r="AM50" s="65"/>
    </row>
    <row r="51" spans="1:39" ht="15.75" x14ac:dyDescent="0.25">
      <c r="A51" s="118">
        <v>17</v>
      </c>
      <c r="B51" s="83"/>
      <c r="C51" s="115"/>
      <c r="D51" s="115"/>
      <c r="E51" s="116">
        <f t="shared" si="0"/>
        <v>0</v>
      </c>
      <c r="F51" s="115"/>
      <c r="G51" s="116">
        <f t="shared" si="1"/>
        <v>0</v>
      </c>
      <c r="H51" s="114"/>
      <c r="I51" s="114"/>
      <c r="J51" s="114"/>
      <c r="L51" s="106"/>
      <c r="M51" s="106"/>
      <c r="N51" s="122"/>
      <c r="O51" s="126">
        <v>1</v>
      </c>
      <c r="P51" s="101" t="str">
        <f>IF(AG39="oui",AF39,"")</f>
        <v/>
      </c>
      <c r="Q51" s="54"/>
      <c r="R51" s="54"/>
      <c r="S51" s="85"/>
      <c r="T51" s="82"/>
      <c r="U51" s="106"/>
      <c r="V51" s="106"/>
      <c r="Y51" s="65"/>
      <c r="Z51" s="65"/>
      <c r="AA51" s="90"/>
      <c r="AB51" s="90"/>
      <c r="AC51" s="90"/>
      <c r="AD51" s="90"/>
      <c r="AE51" s="90"/>
      <c r="AF51" s="90"/>
      <c r="AG51" s="89"/>
      <c r="AH51" s="68"/>
      <c r="AI51" s="65"/>
      <c r="AJ51" s="65"/>
      <c r="AK51" s="65"/>
      <c r="AL51" s="65"/>
      <c r="AM51" s="65"/>
    </row>
    <row r="52" spans="1:39" ht="15.75" x14ac:dyDescent="0.25">
      <c r="A52" s="119">
        <v>18</v>
      </c>
      <c r="B52" s="83"/>
      <c r="C52" s="115"/>
      <c r="D52" s="115"/>
      <c r="E52" s="116">
        <f t="shared" si="0"/>
        <v>0</v>
      </c>
      <c r="F52" s="115"/>
      <c r="G52" s="116">
        <f t="shared" si="1"/>
        <v>0</v>
      </c>
      <c r="H52" s="114"/>
      <c r="I52" s="114"/>
      <c r="J52" s="114"/>
      <c r="L52" s="106"/>
      <c r="M52" s="106"/>
      <c r="N52" s="122" t="s">
        <v>192</v>
      </c>
      <c r="O52" s="126">
        <v>2</v>
      </c>
      <c r="P52" s="101" t="str">
        <f t="shared" ref="P52:P78" si="2">IF(AG40="oui",AF40,"")</f>
        <v/>
      </c>
      <c r="Q52" s="54"/>
      <c r="R52" s="54"/>
      <c r="S52" s="85"/>
      <c r="T52" s="82"/>
      <c r="U52" s="106"/>
      <c r="V52" s="106"/>
      <c r="Y52" s="65"/>
      <c r="Z52" s="65"/>
      <c r="AA52" s="90"/>
      <c r="AB52" s="90"/>
      <c r="AC52" s="90"/>
      <c r="AD52" s="90"/>
      <c r="AE52" s="90"/>
      <c r="AF52" s="90"/>
      <c r="AG52" s="89"/>
      <c r="AH52" s="68"/>
      <c r="AI52" s="65"/>
      <c r="AJ52" s="65"/>
      <c r="AK52" s="65"/>
      <c r="AL52" s="65"/>
      <c r="AM52" s="65"/>
    </row>
    <row r="53" spans="1:39" ht="15.75" x14ac:dyDescent="0.25">
      <c r="A53" s="118">
        <v>19</v>
      </c>
      <c r="B53" s="83"/>
      <c r="C53" s="115"/>
      <c r="D53" s="115"/>
      <c r="E53" s="116">
        <f t="shared" si="0"/>
        <v>0</v>
      </c>
      <c r="F53" s="115"/>
      <c r="G53" s="116">
        <f t="shared" si="1"/>
        <v>0</v>
      </c>
      <c r="H53" s="114"/>
      <c r="I53" s="114"/>
      <c r="J53" s="114"/>
      <c r="L53" s="106"/>
      <c r="M53" s="106"/>
      <c r="N53" s="122" t="s">
        <v>193</v>
      </c>
      <c r="O53" s="126">
        <v>3</v>
      </c>
      <c r="P53" s="101" t="str">
        <f t="shared" si="2"/>
        <v/>
      </c>
      <c r="Q53" s="54"/>
      <c r="R53" s="54"/>
      <c r="S53" s="85"/>
      <c r="T53" s="82"/>
      <c r="U53" s="106"/>
      <c r="V53" s="106"/>
      <c r="Y53" s="65"/>
      <c r="Z53" s="65"/>
      <c r="AA53" s="90"/>
      <c r="AB53" s="90"/>
      <c r="AC53" s="90"/>
      <c r="AD53" s="90"/>
      <c r="AE53" s="90"/>
      <c r="AF53" s="90"/>
      <c r="AG53" s="89"/>
      <c r="AH53" s="68"/>
      <c r="AI53" s="65"/>
      <c r="AJ53" s="65"/>
      <c r="AK53" s="65"/>
      <c r="AL53" s="65"/>
      <c r="AM53" s="65"/>
    </row>
    <row r="54" spans="1:39" ht="15.75" x14ac:dyDescent="0.25">
      <c r="A54" s="119">
        <v>20</v>
      </c>
      <c r="B54" s="83"/>
      <c r="C54" s="115"/>
      <c r="D54" s="115"/>
      <c r="E54" s="116">
        <f t="shared" si="0"/>
        <v>0</v>
      </c>
      <c r="F54" s="115"/>
      <c r="G54" s="116">
        <f t="shared" si="1"/>
        <v>0</v>
      </c>
      <c r="H54" s="114"/>
      <c r="I54" s="114"/>
      <c r="J54" s="114"/>
      <c r="L54" s="106"/>
      <c r="M54" s="106"/>
      <c r="N54" s="122" t="s">
        <v>185</v>
      </c>
      <c r="O54" s="126">
        <v>4</v>
      </c>
      <c r="P54" s="101" t="str">
        <f t="shared" si="2"/>
        <v/>
      </c>
      <c r="Q54" s="54"/>
      <c r="R54" s="54"/>
      <c r="S54" s="85"/>
      <c r="T54" s="82"/>
      <c r="U54" s="106"/>
      <c r="V54" s="106"/>
      <c r="Y54" s="65"/>
      <c r="Z54" s="65"/>
      <c r="AA54" s="90"/>
      <c r="AB54" s="90"/>
      <c r="AC54" s="90"/>
      <c r="AD54" s="90"/>
      <c r="AE54" s="90"/>
      <c r="AF54" s="90"/>
      <c r="AG54" s="89"/>
      <c r="AH54" s="68"/>
      <c r="AI54" s="65"/>
      <c r="AJ54" s="65"/>
      <c r="AK54" s="65"/>
      <c r="AL54" s="65"/>
      <c r="AM54" s="65"/>
    </row>
    <row r="55" spans="1:39" ht="16.5" thickBot="1" x14ac:dyDescent="0.3">
      <c r="A55" s="140"/>
      <c r="B55" s="140"/>
      <c r="C55" s="140"/>
      <c r="D55" s="114"/>
      <c r="E55" s="114"/>
      <c r="F55" s="114"/>
      <c r="G55" s="114"/>
      <c r="H55" s="114"/>
      <c r="I55" s="114"/>
      <c r="J55" s="114"/>
      <c r="L55" s="106"/>
      <c r="M55" s="106"/>
      <c r="N55" s="122" t="s">
        <v>194</v>
      </c>
      <c r="O55" s="126">
        <v>5</v>
      </c>
      <c r="P55" s="101" t="str">
        <f t="shared" si="2"/>
        <v/>
      </c>
      <c r="Q55" s="54"/>
      <c r="R55" s="54"/>
      <c r="S55" s="85"/>
      <c r="T55" s="82"/>
      <c r="U55" s="106"/>
      <c r="V55" s="106"/>
      <c r="Y55" s="65"/>
      <c r="Z55" s="65"/>
      <c r="AA55" s="90"/>
      <c r="AB55" s="90"/>
      <c r="AC55" s="90"/>
      <c r="AD55" s="90"/>
      <c r="AE55" s="90"/>
      <c r="AF55" s="90"/>
      <c r="AG55" s="89"/>
      <c r="AH55" s="68"/>
      <c r="AI55" s="65"/>
      <c r="AJ55" s="65"/>
      <c r="AK55" s="65"/>
      <c r="AL55" s="65"/>
      <c r="AM55" s="65"/>
    </row>
    <row r="56" spans="1:39" ht="16.5" thickBot="1" x14ac:dyDescent="0.3">
      <c r="A56" s="140"/>
      <c r="B56" s="139" t="s">
        <v>181</v>
      </c>
      <c r="C56" s="140"/>
      <c r="D56" s="114"/>
      <c r="E56" s="114"/>
      <c r="F56" s="114"/>
      <c r="G56" s="114"/>
      <c r="H56" s="114"/>
      <c r="I56" s="114"/>
      <c r="J56" s="114"/>
      <c r="L56" s="106"/>
      <c r="M56" s="106"/>
      <c r="N56" s="122" t="s">
        <v>185</v>
      </c>
      <c r="O56" s="126">
        <v>6</v>
      </c>
      <c r="P56" s="101" t="str">
        <f t="shared" si="2"/>
        <v/>
      </c>
      <c r="Q56" s="54"/>
      <c r="R56" s="54"/>
      <c r="S56" s="85"/>
      <c r="T56" s="82"/>
      <c r="U56" s="106"/>
      <c r="V56" s="106"/>
      <c r="Y56" s="65"/>
      <c r="Z56" s="65"/>
      <c r="AA56" s="90"/>
      <c r="AB56" s="90"/>
      <c r="AC56" s="90"/>
      <c r="AD56" s="90"/>
      <c r="AE56" s="90"/>
      <c r="AF56" s="90"/>
      <c r="AG56" s="89"/>
      <c r="AH56" s="68"/>
      <c r="AI56" s="65"/>
      <c r="AJ56" s="65"/>
      <c r="AK56" s="65"/>
      <c r="AL56" s="65"/>
      <c r="AM56" s="65"/>
    </row>
    <row r="57" spans="1:39" ht="16.5" thickBot="1" x14ac:dyDescent="0.3">
      <c r="A57" s="140"/>
      <c r="B57" s="142" t="s">
        <v>163</v>
      </c>
      <c r="C57" s="140"/>
      <c r="D57" s="114"/>
      <c r="E57" s="77" t="s">
        <v>96</v>
      </c>
      <c r="F57" s="77"/>
      <c r="G57" s="77"/>
      <c r="H57" s="77"/>
      <c r="I57" s="77"/>
      <c r="J57" s="114"/>
      <c r="L57" s="106"/>
      <c r="M57" s="106"/>
      <c r="N57" s="122"/>
      <c r="O57" s="126">
        <v>7</v>
      </c>
      <c r="P57" s="101" t="str">
        <f t="shared" si="2"/>
        <v/>
      </c>
      <c r="Q57" s="54"/>
      <c r="R57" s="54"/>
      <c r="S57" s="85"/>
      <c r="T57" s="82"/>
      <c r="U57" s="106"/>
      <c r="V57" s="106"/>
      <c r="Y57" s="65"/>
      <c r="Z57" s="65"/>
      <c r="AA57" s="90"/>
      <c r="AB57" s="90"/>
      <c r="AC57" s="90"/>
      <c r="AD57" s="90"/>
      <c r="AE57" s="90"/>
      <c r="AF57" s="90"/>
      <c r="AG57" s="89"/>
      <c r="AH57" s="68"/>
      <c r="AI57" s="65"/>
      <c r="AJ57" s="65"/>
      <c r="AK57" s="65"/>
      <c r="AL57" s="65"/>
      <c r="AM57" s="65"/>
    </row>
    <row r="58" spans="1:39" ht="45" x14ac:dyDescent="0.25">
      <c r="A58" s="140"/>
      <c r="B58" s="140"/>
      <c r="C58" s="140"/>
      <c r="D58" s="114"/>
      <c r="E58" s="77"/>
      <c r="F58" s="78" t="s">
        <v>102</v>
      </c>
      <c r="G58" s="78" t="s">
        <v>103</v>
      </c>
      <c r="H58" s="78" t="s">
        <v>156</v>
      </c>
      <c r="I58" s="78" t="s">
        <v>105</v>
      </c>
      <c r="J58" s="114"/>
      <c r="L58" s="106"/>
      <c r="M58" s="106"/>
      <c r="N58" s="122"/>
      <c r="O58" s="126">
        <v>8</v>
      </c>
      <c r="P58" s="101" t="str">
        <f t="shared" si="2"/>
        <v/>
      </c>
      <c r="Q58" s="54"/>
      <c r="R58" s="54"/>
      <c r="S58" s="85"/>
      <c r="T58" s="82"/>
      <c r="U58" s="106"/>
      <c r="V58" s="106"/>
      <c r="Y58" s="65"/>
      <c r="Z58" s="65"/>
      <c r="AA58" s="90"/>
      <c r="AB58" s="90"/>
      <c r="AC58" s="90"/>
      <c r="AD58" s="90"/>
      <c r="AE58" s="90"/>
      <c r="AF58" s="90"/>
      <c r="AG58" s="89"/>
      <c r="AH58" s="68"/>
      <c r="AI58" s="65"/>
      <c r="AJ58" s="65"/>
      <c r="AK58" s="65"/>
      <c r="AL58" s="65"/>
      <c r="AM58" s="65"/>
    </row>
    <row r="59" spans="1:39" ht="45" x14ac:dyDescent="0.25">
      <c r="A59" s="140"/>
      <c r="B59" s="140"/>
      <c r="C59" s="140"/>
      <c r="D59" s="114"/>
      <c r="E59" s="77"/>
      <c r="F59" s="78" t="s">
        <v>169</v>
      </c>
      <c r="G59" s="78" t="s">
        <v>168</v>
      </c>
      <c r="H59" s="78" t="s">
        <v>167</v>
      </c>
      <c r="I59" s="78" t="s">
        <v>166</v>
      </c>
      <c r="J59" s="114"/>
      <c r="L59" s="106"/>
      <c r="M59" s="106"/>
      <c r="N59" s="122"/>
      <c r="O59" s="126"/>
      <c r="P59" s="101" t="str">
        <f t="shared" si="2"/>
        <v/>
      </c>
      <c r="Q59" s="54"/>
      <c r="R59" s="54"/>
      <c r="S59" s="85"/>
      <c r="T59" s="82"/>
      <c r="U59" s="106"/>
      <c r="V59" s="106"/>
      <c r="Y59" s="65"/>
      <c r="Z59" s="65"/>
      <c r="AA59" s="90"/>
      <c r="AB59" s="90"/>
      <c r="AC59" s="90"/>
      <c r="AD59" s="90"/>
      <c r="AE59" s="90"/>
      <c r="AF59" s="90"/>
      <c r="AG59" s="89"/>
      <c r="AH59" s="68"/>
      <c r="AI59" s="65"/>
      <c r="AJ59" s="65"/>
      <c r="AK59" s="65"/>
      <c r="AL59" s="65"/>
      <c r="AM59" s="65"/>
    </row>
    <row r="60" spans="1:39" x14ac:dyDescent="0.25">
      <c r="A60" s="140"/>
      <c r="B60" s="140"/>
      <c r="C60" s="140"/>
      <c r="D60" s="114"/>
      <c r="E60" s="77"/>
      <c r="F60" s="79">
        <v>1</v>
      </c>
      <c r="G60" s="79">
        <v>2</v>
      </c>
      <c r="H60" s="79">
        <v>3</v>
      </c>
      <c r="I60" s="79">
        <v>4</v>
      </c>
      <c r="J60" s="114"/>
      <c r="L60" s="106"/>
      <c r="M60" s="106"/>
      <c r="N60" s="122"/>
      <c r="O60" s="127">
        <v>9</v>
      </c>
      <c r="P60" s="101" t="str">
        <f t="shared" si="2"/>
        <v/>
      </c>
      <c r="Q60" s="54"/>
      <c r="R60" s="54"/>
      <c r="S60" s="85"/>
      <c r="T60" s="82"/>
      <c r="U60" s="106"/>
      <c r="V60" s="106"/>
      <c r="Y60" s="65"/>
      <c r="Z60" s="65"/>
      <c r="AA60" s="90"/>
      <c r="AB60" s="90"/>
      <c r="AC60" s="90"/>
      <c r="AD60" s="90"/>
      <c r="AE60" s="90"/>
      <c r="AF60" s="90"/>
      <c r="AG60" s="89"/>
      <c r="AH60" s="68"/>
      <c r="AI60" s="65"/>
      <c r="AJ60" s="65"/>
      <c r="AK60" s="65"/>
      <c r="AL60" s="65"/>
      <c r="AM60" s="65"/>
    </row>
    <row r="61" spans="1:39" x14ac:dyDescent="0.25">
      <c r="A61" s="114"/>
      <c r="B61" s="114"/>
      <c r="C61" s="114"/>
      <c r="D61" s="114"/>
      <c r="E61" s="77"/>
      <c r="F61" s="80"/>
      <c r="G61" s="80"/>
      <c r="H61" s="80"/>
      <c r="I61" s="80"/>
      <c r="J61" s="114"/>
      <c r="L61" s="106"/>
      <c r="M61" s="106"/>
      <c r="N61" s="122"/>
      <c r="O61" s="127">
        <v>10</v>
      </c>
      <c r="P61" s="101" t="str">
        <f t="shared" si="2"/>
        <v/>
      </c>
      <c r="Q61" s="54"/>
      <c r="R61" s="54"/>
      <c r="S61" s="85"/>
      <c r="T61" s="82"/>
      <c r="U61" s="106"/>
      <c r="V61" s="106"/>
      <c r="Y61" s="65"/>
      <c r="Z61" s="65"/>
      <c r="AA61" s="90"/>
      <c r="AB61" s="90"/>
      <c r="AC61" s="90"/>
      <c r="AD61" s="90"/>
      <c r="AE61" s="90"/>
      <c r="AF61" s="90"/>
      <c r="AG61" s="89"/>
      <c r="AH61" s="68"/>
      <c r="AI61" s="65"/>
      <c r="AJ61" s="65"/>
      <c r="AK61" s="65"/>
      <c r="AL61" s="65"/>
      <c r="AM61" s="65"/>
    </row>
    <row r="62" spans="1:39" x14ac:dyDescent="0.25">
      <c r="A62" s="114"/>
      <c r="B62" s="114"/>
      <c r="C62" s="114"/>
      <c r="D62" s="114"/>
      <c r="E62" s="77" t="s">
        <v>97</v>
      </c>
      <c r="F62" s="80"/>
      <c r="G62" s="80"/>
      <c r="H62" s="80"/>
      <c r="I62" s="80"/>
      <c r="J62" s="114"/>
      <c r="L62" s="106"/>
      <c r="M62" s="106"/>
      <c r="N62" s="122"/>
      <c r="O62" s="127">
        <v>11</v>
      </c>
      <c r="P62" s="101" t="str">
        <f t="shared" si="2"/>
        <v/>
      </c>
      <c r="Q62" s="54"/>
      <c r="R62" s="54"/>
      <c r="S62" s="85"/>
      <c r="T62" s="82"/>
      <c r="U62" s="106"/>
      <c r="V62" s="106"/>
      <c r="Y62" s="65"/>
      <c r="Z62" s="65"/>
      <c r="AA62" s="90"/>
      <c r="AB62" s="90"/>
      <c r="AC62" s="90"/>
      <c r="AD62" s="90"/>
      <c r="AE62" s="90"/>
      <c r="AF62" s="90"/>
      <c r="AG62" s="89"/>
      <c r="AH62" s="65"/>
      <c r="AI62" s="65"/>
      <c r="AJ62" s="65"/>
      <c r="AK62" s="65"/>
      <c r="AL62" s="65"/>
      <c r="AM62" s="65"/>
    </row>
    <row r="63" spans="1:39" ht="30" x14ac:dyDescent="0.25">
      <c r="A63" s="114"/>
      <c r="B63" s="114"/>
      <c r="C63" s="114"/>
      <c r="D63" s="114"/>
      <c r="E63" s="77"/>
      <c r="F63" s="78" t="s">
        <v>98</v>
      </c>
      <c r="G63" s="78" t="s">
        <v>101</v>
      </c>
      <c r="H63" s="78" t="s">
        <v>99</v>
      </c>
      <c r="I63" s="78" t="s">
        <v>100</v>
      </c>
      <c r="J63" s="114"/>
      <c r="L63" s="106"/>
      <c r="M63" s="106"/>
      <c r="N63" s="122"/>
      <c r="O63" s="127">
        <v>12</v>
      </c>
      <c r="P63" s="101" t="str">
        <f t="shared" si="2"/>
        <v/>
      </c>
      <c r="Q63" s="54"/>
      <c r="R63" s="54"/>
      <c r="S63" s="85"/>
      <c r="T63" s="82"/>
      <c r="U63" s="106"/>
      <c r="V63" s="106"/>
      <c r="Y63" s="65"/>
      <c r="Z63" s="65"/>
      <c r="AA63" s="90"/>
      <c r="AB63" s="90"/>
      <c r="AC63" s="90"/>
      <c r="AD63" s="90"/>
      <c r="AE63" s="90"/>
      <c r="AF63" s="90"/>
      <c r="AG63" s="89"/>
      <c r="AH63" s="65"/>
      <c r="AI63" s="65"/>
      <c r="AJ63" s="65"/>
      <c r="AK63" s="65"/>
      <c r="AL63" s="65"/>
      <c r="AM63" s="65"/>
    </row>
    <row r="64" spans="1:39" x14ac:dyDescent="0.25">
      <c r="A64" s="114"/>
      <c r="B64" s="114"/>
      <c r="C64" s="114"/>
      <c r="D64" s="114"/>
      <c r="E64" s="77"/>
      <c r="F64" s="79">
        <v>1</v>
      </c>
      <c r="G64" s="79">
        <v>2</v>
      </c>
      <c r="H64" s="79">
        <v>3</v>
      </c>
      <c r="I64" s="79">
        <v>4</v>
      </c>
      <c r="J64" s="114"/>
      <c r="L64" s="106"/>
      <c r="M64" s="106"/>
      <c r="N64" s="122"/>
      <c r="O64" s="127">
        <v>13</v>
      </c>
      <c r="P64" s="101" t="str">
        <f t="shared" si="2"/>
        <v/>
      </c>
      <c r="Q64" s="54"/>
      <c r="R64" s="54"/>
      <c r="S64" s="85"/>
      <c r="T64" s="82"/>
      <c r="U64" s="106"/>
      <c r="V64" s="106"/>
      <c r="Y64" s="65"/>
      <c r="Z64" s="65"/>
      <c r="AA64" s="90"/>
      <c r="AB64" s="90"/>
      <c r="AC64" s="90"/>
      <c r="AD64" s="90"/>
      <c r="AE64" s="90"/>
      <c r="AF64" s="90"/>
      <c r="AG64" s="89"/>
      <c r="AH64" s="65"/>
      <c r="AI64" s="65"/>
      <c r="AJ64" s="65"/>
      <c r="AK64" s="65"/>
      <c r="AL64" s="65"/>
      <c r="AM64" s="65"/>
    </row>
    <row r="65" spans="1:39" x14ac:dyDescent="0.25">
      <c r="A65" s="114"/>
      <c r="B65" s="114"/>
      <c r="C65" s="114"/>
      <c r="D65" s="114"/>
      <c r="E65" s="77"/>
      <c r="F65" s="77"/>
      <c r="G65" s="77"/>
      <c r="H65" s="77"/>
      <c r="I65" s="77"/>
      <c r="J65" s="114"/>
      <c r="L65" s="106"/>
      <c r="M65" s="106"/>
      <c r="N65" s="122"/>
      <c r="O65" s="127">
        <v>14</v>
      </c>
      <c r="P65" s="101" t="str">
        <f t="shared" si="2"/>
        <v/>
      </c>
      <c r="Q65" s="54"/>
      <c r="R65" s="54"/>
      <c r="S65" s="85"/>
      <c r="T65" s="82"/>
      <c r="U65" s="106"/>
      <c r="V65" s="106"/>
      <c r="Y65" s="65"/>
      <c r="Z65" s="65"/>
      <c r="AA65" s="90"/>
      <c r="AB65" s="90"/>
      <c r="AC65" s="90"/>
      <c r="AD65" s="90"/>
      <c r="AE65" s="90"/>
      <c r="AF65" s="90"/>
      <c r="AG65" s="89"/>
      <c r="AH65" s="65"/>
      <c r="AI65" s="65"/>
      <c r="AJ65" s="65"/>
      <c r="AK65" s="65"/>
      <c r="AL65" s="65"/>
      <c r="AM65" s="65"/>
    </row>
    <row r="66" spans="1:39" x14ac:dyDescent="0.25">
      <c r="A66" s="114"/>
      <c r="B66" s="114"/>
      <c r="C66" s="114"/>
      <c r="D66" s="114"/>
      <c r="E66" s="77" t="s">
        <v>147</v>
      </c>
      <c r="F66" s="80"/>
      <c r="G66" s="80"/>
      <c r="H66" s="80"/>
      <c r="I66" s="80"/>
      <c r="J66" s="114"/>
      <c r="L66" s="106"/>
      <c r="M66" s="106"/>
      <c r="N66" s="122"/>
      <c r="O66" s="127">
        <v>15</v>
      </c>
      <c r="P66" s="101" t="str">
        <f t="shared" si="2"/>
        <v/>
      </c>
      <c r="Q66" s="54"/>
      <c r="R66" s="54"/>
      <c r="S66" s="85"/>
      <c r="T66" s="82"/>
      <c r="U66" s="106"/>
      <c r="V66" s="106"/>
      <c r="Y66" s="65"/>
      <c r="Z66" s="65"/>
      <c r="AA66" s="90"/>
      <c r="AB66" s="90"/>
      <c r="AC66" s="90"/>
      <c r="AD66" s="90"/>
      <c r="AE66" s="90"/>
      <c r="AF66" s="90"/>
      <c r="AG66" s="89"/>
      <c r="AH66" s="68"/>
      <c r="AI66" s="68"/>
      <c r="AJ66" s="68"/>
      <c r="AK66" s="68"/>
      <c r="AL66" s="68"/>
      <c r="AM66" s="68"/>
    </row>
    <row r="67" spans="1:39" ht="30" x14ac:dyDescent="0.25">
      <c r="A67" s="114"/>
      <c r="B67" s="114"/>
      <c r="C67" s="114"/>
      <c r="D67" s="114"/>
      <c r="E67" s="77"/>
      <c r="F67" s="78" t="s">
        <v>148</v>
      </c>
      <c r="G67" s="78" t="s">
        <v>149</v>
      </c>
      <c r="H67" s="78" t="s">
        <v>150</v>
      </c>
      <c r="I67" s="80"/>
      <c r="J67" s="114"/>
      <c r="L67" s="106"/>
      <c r="M67" s="106"/>
      <c r="N67" s="122"/>
      <c r="O67" s="127">
        <v>16</v>
      </c>
      <c r="P67" s="101" t="str">
        <f t="shared" si="2"/>
        <v/>
      </c>
      <c r="Q67" s="54"/>
      <c r="R67" s="54"/>
      <c r="S67" s="85"/>
      <c r="T67" s="82"/>
      <c r="U67" s="106"/>
      <c r="V67" s="106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</row>
    <row r="68" spans="1:39" x14ac:dyDescent="0.25">
      <c r="A68" s="114"/>
      <c r="B68" s="114"/>
      <c r="C68" s="114"/>
      <c r="D68" s="114"/>
      <c r="E68" s="77"/>
      <c r="F68" s="79">
        <v>1</v>
      </c>
      <c r="G68" s="79">
        <v>2</v>
      </c>
      <c r="H68" s="79">
        <v>3</v>
      </c>
      <c r="I68" s="80"/>
      <c r="J68" s="114"/>
      <c r="L68" s="106"/>
      <c r="M68" s="106"/>
      <c r="N68" s="122"/>
      <c r="O68" s="127">
        <v>17</v>
      </c>
      <c r="P68" s="101" t="str">
        <f t="shared" si="2"/>
        <v/>
      </c>
      <c r="Q68" s="54"/>
      <c r="R68" s="54"/>
      <c r="S68" s="85"/>
      <c r="T68" s="82"/>
      <c r="U68" s="106"/>
      <c r="V68" s="106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</row>
    <row r="69" spans="1:39" x14ac:dyDescent="0.25">
      <c r="A69" s="114"/>
      <c r="B69" s="114"/>
      <c r="C69" s="114"/>
      <c r="D69" s="114"/>
      <c r="E69" s="77"/>
      <c r="F69" s="77"/>
      <c r="G69" s="77"/>
      <c r="H69" s="77"/>
      <c r="I69" s="77"/>
      <c r="J69" s="114"/>
      <c r="L69" s="106"/>
      <c r="M69" s="106"/>
      <c r="N69" s="122"/>
      <c r="O69" s="127">
        <v>18</v>
      </c>
      <c r="P69" s="101" t="str">
        <f t="shared" si="2"/>
        <v/>
      </c>
      <c r="Q69" s="54"/>
      <c r="R69" s="54"/>
      <c r="S69" s="85"/>
      <c r="T69" s="82"/>
      <c r="U69" s="106"/>
      <c r="V69" s="106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</row>
    <row r="70" spans="1:39" x14ac:dyDescent="0.25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L70" s="106"/>
      <c r="M70" s="106"/>
      <c r="N70" s="122"/>
      <c r="O70" s="127">
        <v>19</v>
      </c>
      <c r="P70" s="101" t="str">
        <f t="shared" si="2"/>
        <v/>
      </c>
      <c r="Q70" s="54"/>
      <c r="R70" s="54"/>
      <c r="S70" s="85"/>
      <c r="T70" s="82"/>
      <c r="U70" s="106"/>
      <c r="V70" s="106"/>
    </row>
    <row r="71" spans="1:39" x14ac:dyDescent="0.25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L71" s="106"/>
      <c r="M71" s="106"/>
      <c r="N71" s="122"/>
      <c r="O71" s="127">
        <v>20</v>
      </c>
      <c r="P71" s="101" t="str">
        <f t="shared" si="2"/>
        <v/>
      </c>
      <c r="Q71" s="54"/>
      <c r="R71" s="54"/>
      <c r="S71" s="85"/>
      <c r="T71" s="82"/>
      <c r="U71" s="106"/>
      <c r="V71" s="106"/>
    </row>
    <row r="72" spans="1:39" x14ac:dyDescent="0.25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L72" s="106"/>
      <c r="M72" s="106"/>
      <c r="N72" s="122"/>
      <c r="O72" s="127">
        <v>21</v>
      </c>
      <c r="P72" s="101" t="str">
        <f t="shared" si="2"/>
        <v/>
      </c>
      <c r="Q72" s="54"/>
      <c r="R72" s="54"/>
      <c r="S72" s="85"/>
      <c r="T72" s="82"/>
      <c r="U72" s="106"/>
      <c r="V72" s="106"/>
    </row>
    <row r="73" spans="1:39" x14ac:dyDescent="0.25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L73" s="106"/>
      <c r="M73" s="106"/>
      <c r="N73" s="122"/>
      <c r="O73" s="127">
        <v>22</v>
      </c>
      <c r="P73" s="101" t="str">
        <f t="shared" si="2"/>
        <v/>
      </c>
      <c r="Q73" s="54"/>
      <c r="R73" s="54"/>
      <c r="S73" s="85"/>
      <c r="T73" s="82"/>
      <c r="U73" s="106"/>
      <c r="V73" s="106"/>
    </row>
    <row r="74" spans="1:39" x14ac:dyDescent="0.2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L74" s="106"/>
      <c r="M74" s="106"/>
      <c r="N74" s="122"/>
      <c r="O74" s="127">
        <v>23</v>
      </c>
      <c r="P74" s="101" t="str">
        <f t="shared" si="2"/>
        <v/>
      </c>
      <c r="Q74" s="54"/>
      <c r="R74" s="54"/>
      <c r="S74" s="85"/>
      <c r="T74" s="82"/>
      <c r="U74" s="106"/>
      <c r="V74" s="106"/>
    </row>
    <row r="75" spans="1:39" x14ac:dyDescent="0.25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L75" s="106"/>
      <c r="M75" s="106"/>
      <c r="N75" s="122"/>
      <c r="O75" s="127">
        <v>24</v>
      </c>
      <c r="P75" s="101" t="str">
        <f t="shared" si="2"/>
        <v/>
      </c>
      <c r="Q75" s="54"/>
      <c r="R75" s="54"/>
      <c r="S75" s="85"/>
      <c r="T75" s="82"/>
      <c r="U75" s="106"/>
      <c r="V75" s="106"/>
    </row>
    <row r="76" spans="1:39" x14ac:dyDescent="0.25">
      <c r="L76" s="106"/>
      <c r="M76" s="106"/>
      <c r="N76" s="122"/>
      <c r="O76" s="127">
        <v>25</v>
      </c>
      <c r="P76" s="101" t="str">
        <f t="shared" si="2"/>
        <v/>
      </c>
      <c r="Q76" s="54"/>
      <c r="R76" s="54"/>
      <c r="S76" s="85"/>
      <c r="T76" s="82"/>
      <c r="U76" s="106"/>
      <c r="V76" s="106"/>
    </row>
    <row r="77" spans="1:39" x14ac:dyDescent="0.25">
      <c r="L77" s="106"/>
      <c r="M77" s="106"/>
      <c r="N77" s="122"/>
      <c r="O77" s="127">
        <v>26</v>
      </c>
      <c r="P77" s="101" t="str">
        <f t="shared" si="2"/>
        <v/>
      </c>
      <c r="Q77" s="54"/>
      <c r="R77" s="54"/>
      <c r="S77" s="85"/>
      <c r="T77" s="82"/>
      <c r="U77" s="106"/>
      <c r="V77" s="106"/>
    </row>
    <row r="78" spans="1:39" x14ac:dyDescent="0.25">
      <c r="L78" s="106"/>
      <c r="M78" s="106"/>
      <c r="N78" s="122"/>
      <c r="O78" s="127">
        <v>27</v>
      </c>
      <c r="P78" s="101" t="str">
        <f t="shared" si="2"/>
        <v/>
      </c>
      <c r="Q78" s="54"/>
      <c r="R78" s="54"/>
      <c r="S78" s="85"/>
      <c r="T78" s="82"/>
      <c r="U78" s="106"/>
      <c r="V78" s="106"/>
    </row>
    <row r="79" spans="1:39" ht="15.75" thickBot="1" x14ac:dyDescent="0.3">
      <c r="L79" s="106"/>
      <c r="M79" s="106"/>
      <c r="N79" s="128"/>
      <c r="O79" s="85"/>
      <c r="P79" s="85"/>
      <c r="Q79" s="85"/>
      <c r="R79" s="85"/>
      <c r="S79" s="85"/>
      <c r="T79" s="85"/>
      <c r="U79" s="106"/>
      <c r="V79" s="106"/>
    </row>
    <row r="80" spans="1:39" x14ac:dyDescent="0.25"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</row>
    <row r="81" spans="12:22" x14ac:dyDescent="0.25"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</row>
    <row r="82" spans="12:22" x14ac:dyDescent="0.25"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</row>
  </sheetData>
  <sheetProtection password="FDF0" sheet="1" objects="1" scenarios="1"/>
  <conditionalFormatting sqref="T51:T78">
    <cfRule type="expression" dxfId="25" priority="1" stopIfTrue="1">
      <formula>$T$51=$AI$37</formula>
    </cfRule>
    <cfRule type="expression" dxfId="24" priority="2" stopIfTrue="1">
      <formula>$T$51=$AI$36</formula>
    </cfRule>
  </conditionalFormatting>
  <dataValidations count="5">
    <dataValidation type="list" allowBlank="1" showInputMessage="1" showErrorMessage="1" sqref="F35:F54">
      <formula1>$H$35:$H$37</formula1>
    </dataValidation>
    <dataValidation type="list" allowBlank="1" showInputMessage="1" showErrorMessage="1" sqref="C35:D54">
      <formula1>$H$35:$H$38</formula1>
    </dataValidation>
    <dataValidation type="list" allowBlank="1" showInputMessage="1" showErrorMessage="1" sqref="T51:T78">
      <formula1>$AI$35:$AI$37</formula1>
    </dataValidation>
    <dataValidation type="list" allowBlank="1" showInputMessage="1" showErrorMessage="1" sqref="AG39:AG66">
      <formula1>$AH$35:$AH$36</formula1>
    </dataValidation>
    <dataValidation type="list" allowBlank="1" showInputMessage="1" showErrorMessage="1" sqref="B57">
      <formula1>$B$35:$B$54</formula1>
    </dataValidation>
  </dataValidations>
  <hyperlinks>
    <hyperlink ref="B15" location="CREX4!I51" display="cliquer ici"/>
    <hyperlink ref="B19" location="CREX4!A77" display="cliquer ici"/>
    <hyperlink ref="B23" location="CREX4!AH53" display="cliquer ici"/>
    <hyperlink ref="B27" location="CREX4!U53" display="cliquer ici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AM82"/>
  <sheetViews>
    <sheetView zoomScale="80" zoomScaleNormal="80" workbookViewId="0"/>
  </sheetViews>
  <sheetFormatPr baseColWidth="10" defaultColWidth="6.42578125" defaultRowHeight="15" x14ac:dyDescent="0.25"/>
  <cols>
    <col min="1" max="1" width="6.42578125" customWidth="1"/>
    <col min="2" max="2" width="77.5703125" customWidth="1"/>
    <col min="3" max="3" width="13.42578125" customWidth="1"/>
    <col min="4" max="4" width="14" customWidth="1"/>
    <col min="5" max="5" width="10.5703125" customWidth="1"/>
    <col min="6" max="6" width="12.5703125" customWidth="1"/>
    <col min="7" max="9" width="18.5703125" customWidth="1"/>
    <col min="10" max="10" width="52" customWidth="1"/>
    <col min="11" max="15" width="18.5703125" customWidth="1"/>
    <col min="16" max="16" width="57.5703125" customWidth="1"/>
    <col min="17" max="26" width="18.5703125" customWidth="1"/>
    <col min="27" max="27" width="13.42578125" customWidth="1"/>
    <col min="28" max="32" width="45.5703125" customWidth="1"/>
    <col min="33" max="39" width="18.5703125" customWidth="1"/>
  </cols>
  <sheetData>
    <row r="1" spans="1:39" x14ac:dyDescent="0.25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</row>
    <row r="2" spans="1:39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</row>
    <row r="3" spans="1:39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</row>
    <row r="4" spans="1:39" ht="21.75" thickBot="1" x14ac:dyDescent="0.4">
      <c r="A4" s="107"/>
      <c r="B4" s="107"/>
      <c r="C4" s="110" t="s">
        <v>205</v>
      </c>
      <c r="D4" s="111"/>
      <c r="E4" s="111"/>
      <c r="F4" s="111"/>
      <c r="G4" s="111"/>
      <c r="H4" s="111"/>
      <c r="I4" s="111"/>
      <c r="J4" s="112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</row>
    <row r="5" spans="1:39" ht="15.75" thickBo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ht="15.75" thickBot="1" x14ac:dyDescent="0.3">
      <c r="A6" s="107"/>
      <c r="B6" s="107"/>
      <c r="C6" s="145" t="s">
        <v>210</v>
      </c>
      <c r="D6" s="149">
        <f>'consultez-moi'!B2</f>
        <v>2021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x14ac:dyDescent="0.25">
      <c r="A7" s="107"/>
      <c r="B7" s="107"/>
      <c r="C7" s="147" t="s">
        <v>211</v>
      </c>
      <c r="D7" s="148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x14ac:dyDescent="0.25">
      <c r="A8" s="136" t="s">
        <v>204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</row>
    <row r="9" spans="1:39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</row>
    <row r="10" spans="1:39" x14ac:dyDescent="0.25">
      <c r="A10" s="107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</row>
    <row r="11" spans="1:39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x14ac:dyDescent="0.25">
      <c r="A12" s="107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ht="15.75" thickBot="1" x14ac:dyDescent="0.3">
      <c r="A13" s="107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ht="15.75" thickBot="1" x14ac:dyDescent="0.3">
      <c r="A14" s="107"/>
      <c r="B14" s="105" t="s">
        <v>180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</row>
    <row r="15" spans="1:39" ht="15.75" thickBot="1" x14ac:dyDescent="0.3">
      <c r="A15" s="107"/>
      <c r="B15" s="104" t="s">
        <v>106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</row>
    <row r="16" spans="1:39" x14ac:dyDescent="0.25">
      <c r="A16" s="107"/>
      <c r="B16" s="109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</row>
    <row r="17" spans="1:39" ht="15.75" thickBot="1" x14ac:dyDescent="0.3">
      <c r="A17" s="107"/>
      <c r="B17" s="107"/>
      <c r="C17" s="108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</row>
    <row r="18" spans="1:39" ht="15.75" thickBot="1" x14ac:dyDescent="0.3">
      <c r="A18" s="107"/>
      <c r="B18" s="105" t="s">
        <v>177</v>
      </c>
      <c r="C18" s="108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</row>
    <row r="19" spans="1:39" ht="15.75" thickBot="1" x14ac:dyDescent="0.3">
      <c r="A19" s="107"/>
      <c r="B19" s="104" t="s">
        <v>106</v>
      </c>
      <c r="C19" s="108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</row>
    <row r="20" spans="1:39" x14ac:dyDescent="0.25">
      <c r="A20" s="107"/>
      <c r="B20" s="109"/>
      <c r="C20" s="108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</row>
    <row r="21" spans="1:39" ht="15.75" thickBot="1" x14ac:dyDescent="0.3">
      <c r="A21" s="107"/>
      <c r="B21" s="109"/>
      <c r="C21" s="108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</row>
    <row r="22" spans="1:39" ht="15.75" thickBot="1" x14ac:dyDescent="0.3">
      <c r="A22" s="107"/>
      <c r="B22" s="105" t="s">
        <v>178</v>
      </c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</row>
    <row r="23" spans="1:39" ht="15.75" thickBot="1" x14ac:dyDescent="0.3">
      <c r="A23" s="107"/>
      <c r="B23" s="104" t="s">
        <v>106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</row>
    <row r="24" spans="1:39" x14ac:dyDescent="0.25">
      <c r="A24" s="107"/>
      <c r="B24" s="109"/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</row>
    <row r="25" spans="1:39" ht="15.75" thickBot="1" x14ac:dyDescent="0.3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</row>
    <row r="26" spans="1:39" ht="15.75" thickBot="1" x14ac:dyDescent="0.3">
      <c r="A26" s="107"/>
      <c r="B26" s="105" t="s">
        <v>179</v>
      </c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</row>
    <row r="27" spans="1:39" ht="15.75" thickBot="1" x14ac:dyDescent="0.3">
      <c r="A27" s="107"/>
      <c r="B27" s="104" t="s">
        <v>106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</row>
    <row r="28" spans="1:39" x14ac:dyDescent="0.25">
      <c r="A28" s="107"/>
      <c r="B28" s="109"/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</row>
    <row r="29" spans="1:39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</row>
    <row r="30" spans="1:39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</row>
    <row r="31" spans="1:39" ht="18.75" x14ac:dyDescent="0.3">
      <c r="A31" s="103" t="s">
        <v>175</v>
      </c>
      <c r="B31" s="102"/>
      <c r="C31" s="102"/>
      <c r="D31" s="102"/>
      <c r="E31" s="102"/>
      <c r="F31" s="102"/>
      <c r="G31" s="102"/>
      <c r="H31" s="102"/>
      <c r="I31" s="102"/>
      <c r="J31" s="102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39" x14ac:dyDescent="0.2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39" ht="18.75" x14ac:dyDescent="0.3">
      <c r="A33" s="114"/>
      <c r="B33" s="87" t="s">
        <v>11</v>
      </c>
      <c r="C33" s="150" t="s">
        <v>213</v>
      </c>
      <c r="D33" s="114"/>
      <c r="E33" s="114"/>
      <c r="F33" s="114"/>
      <c r="G33" s="114"/>
      <c r="H33" s="114"/>
      <c r="I33" s="114"/>
      <c r="J33" s="114"/>
      <c r="L33" s="106"/>
      <c r="M33" s="106"/>
      <c r="N33" s="103" t="s">
        <v>183</v>
      </c>
      <c r="O33" s="102"/>
      <c r="P33" s="102"/>
      <c r="Q33" s="102"/>
      <c r="R33" s="102"/>
      <c r="S33" s="102"/>
      <c r="T33" s="102"/>
      <c r="U33" s="106"/>
      <c r="V33" s="106"/>
      <c r="Y33" s="103" t="s">
        <v>176</v>
      </c>
      <c r="Z33" s="102"/>
      <c r="AA33" s="102"/>
      <c r="AB33" s="102"/>
      <c r="AC33" s="102"/>
      <c r="AD33" s="102"/>
      <c r="AE33" s="102"/>
    </row>
    <row r="34" spans="1:39" ht="15.75" thickBot="1" x14ac:dyDescent="0.3">
      <c r="A34" s="114"/>
      <c r="B34" s="88" t="s">
        <v>170</v>
      </c>
      <c r="C34" s="86" t="s">
        <v>92</v>
      </c>
      <c r="D34" s="50" t="s">
        <v>93</v>
      </c>
      <c r="E34" s="50" t="s">
        <v>94</v>
      </c>
      <c r="F34" s="50" t="s">
        <v>112</v>
      </c>
      <c r="G34" s="50" t="s">
        <v>209</v>
      </c>
      <c r="H34" s="151" t="s">
        <v>212</v>
      </c>
      <c r="I34" s="114"/>
      <c r="J34" s="114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1:39" ht="19.5" thickBot="1" x14ac:dyDescent="0.3">
      <c r="A35" s="118">
        <v>1</v>
      </c>
      <c r="B35" s="83" t="s">
        <v>165</v>
      </c>
      <c r="C35" s="115"/>
      <c r="D35" s="115"/>
      <c r="E35" s="116">
        <f t="shared" ref="E35:E54" si="0">C35*D35</f>
        <v>0</v>
      </c>
      <c r="F35" s="115"/>
      <c r="G35" s="116">
        <f t="shared" ref="G35:G54" si="1">E35*F35</f>
        <v>0</v>
      </c>
      <c r="H35" s="117">
        <v>1</v>
      </c>
      <c r="I35" s="114"/>
      <c r="J35" s="114"/>
      <c r="L35" s="106"/>
      <c r="M35" s="106"/>
      <c r="N35" s="106"/>
      <c r="O35" s="129" t="s">
        <v>12</v>
      </c>
      <c r="P35" s="134" t="str">
        <f>B57</f>
        <v>erreur de quantité de culot (prescription exécutée 2 fois)</v>
      </c>
      <c r="Q35" s="106"/>
      <c r="R35" s="106"/>
      <c r="S35" s="106"/>
      <c r="T35" s="106"/>
      <c r="U35" s="106"/>
      <c r="V35" s="106"/>
      <c r="Y35" s="65"/>
      <c r="Z35" s="65"/>
      <c r="AA35" s="96"/>
      <c r="AB35" s="96"/>
      <c r="AC35" s="96"/>
      <c r="AD35" s="96"/>
      <c r="AE35" s="97"/>
      <c r="AF35" s="96"/>
      <c r="AG35" s="96"/>
      <c r="AH35" s="91" t="s">
        <v>90</v>
      </c>
      <c r="AI35" s="91" t="s">
        <v>198</v>
      </c>
      <c r="AJ35" s="65"/>
      <c r="AK35" s="65"/>
      <c r="AL35" s="65"/>
      <c r="AM35" s="65"/>
    </row>
    <row r="36" spans="1:39" ht="19.5" thickBot="1" x14ac:dyDescent="0.3">
      <c r="A36" s="118">
        <v>2</v>
      </c>
      <c r="B36" s="83" t="s">
        <v>158</v>
      </c>
      <c r="C36" s="115"/>
      <c r="D36" s="115"/>
      <c r="E36" s="116">
        <f t="shared" si="0"/>
        <v>0</v>
      </c>
      <c r="F36" s="115"/>
      <c r="G36" s="116">
        <f t="shared" si="1"/>
        <v>0</v>
      </c>
      <c r="H36" s="117">
        <v>2</v>
      </c>
      <c r="I36" s="114"/>
      <c r="J36" s="114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Y36" s="65"/>
      <c r="Z36" s="65"/>
      <c r="AA36" s="93" t="s">
        <v>151</v>
      </c>
      <c r="AB36" s="94"/>
      <c r="AC36" s="94" t="str">
        <f>B57</f>
        <v>erreur de quantité de culot (prescription exécutée 2 fois)</v>
      </c>
      <c r="AD36" s="94"/>
      <c r="AE36" s="94"/>
      <c r="AF36" s="94"/>
      <c r="AG36" s="95"/>
      <c r="AH36" s="91" t="s">
        <v>91</v>
      </c>
      <c r="AI36" s="91" t="s">
        <v>199</v>
      </c>
      <c r="AJ36" s="65"/>
      <c r="AK36" s="65"/>
      <c r="AL36" s="65"/>
      <c r="AM36" s="65"/>
    </row>
    <row r="37" spans="1:39" ht="19.5" thickBot="1" x14ac:dyDescent="0.3">
      <c r="A37" s="118">
        <v>3</v>
      </c>
      <c r="B37" s="83" t="s">
        <v>160</v>
      </c>
      <c r="C37" s="115"/>
      <c r="D37" s="115"/>
      <c r="E37" s="116">
        <f t="shared" si="0"/>
        <v>0</v>
      </c>
      <c r="F37" s="115"/>
      <c r="G37" s="116">
        <f t="shared" si="1"/>
        <v>0</v>
      </c>
      <c r="H37" s="117">
        <v>3</v>
      </c>
      <c r="I37" s="114"/>
      <c r="J37" s="114"/>
      <c r="L37" s="106"/>
      <c r="M37" s="106"/>
      <c r="N37" s="120"/>
      <c r="O37" s="130" t="s">
        <v>13</v>
      </c>
      <c r="P37" s="81" t="s">
        <v>182</v>
      </c>
      <c r="Q37" s="106"/>
      <c r="R37" s="106"/>
      <c r="S37" s="106"/>
      <c r="T37" s="106"/>
      <c r="U37" s="106"/>
      <c r="V37" s="106"/>
      <c r="Y37" s="65"/>
      <c r="Z37" s="65"/>
      <c r="AA37" s="72" t="s">
        <v>152</v>
      </c>
      <c r="AB37" s="73"/>
      <c r="AC37" s="73" t="str">
        <f>P37</f>
        <v>le clin</v>
      </c>
      <c r="AD37" s="73"/>
      <c r="AE37" s="73"/>
      <c r="AF37" s="73"/>
      <c r="AG37" s="74"/>
      <c r="AH37" s="69" t="s">
        <v>91</v>
      </c>
      <c r="AI37" s="91" t="s">
        <v>200</v>
      </c>
      <c r="AJ37" s="66"/>
      <c r="AK37" s="66"/>
      <c r="AL37" s="66"/>
      <c r="AM37" s="66"/>
    </row>
    <row r="38" spans="1:39" ht="57" thickBot="1" x14ac:dyDescent="0.3">
      <c r="A38" s="118">
        <v>4</v>
      </c>
      <c r="B38" s="83" t="s">
        <v>164</v>
      </c>
      <c r="C38" s="115"/>
      <c r="D38" s="115"/>
      <c r="E38" s="116">
        <f t="shared" si="0"/>
        <v>0</v>
      </c>
      <c r="F38" s="115"/>
      <c r="G38" s="116">
        <f t="shared" si="1"/>
        <v>0</v>
      </c>
      <c r="H38" s="117">
        <v>4</v>
      </c>
      <c r="I38" s="114"/>
      <c r="J38" s="114"/>
      <c r="L38" s="106"/>
      <c r="M38" s="106"/>
      <c r="N38" s="121"/>
      <c r="O38" s="106"/>
      <c r="P38" s="106"/>
      <c r="Q38" s="106"/>
      <c r="R38" s="106"/>
      <c r="S38" s="106"/>
      <c r="T38" s="106"/>
      <c r="U38" s="106"/>
      <c r="V38" s="106"/>
      <c r="Y38" s="65"/>
      <c r="Z38" s="65"/>
      <c r="AA38" s="75" t="s">
        <v>4</v>
      </c>
      <c r="AB38" s="76" t="s">
        <v>3</v>
      </c>
      <c r="AC38" s="75" t="s">
        <v>5</v>
      </c>
      <c r="AD38" s="76" t="s">
        <v>6</v>
      </c>
      <c r="AE38" s="76" t="s">
        <v>7</v>
      </c>
      <c r="AF38" s="76" t="s">
        <v>172</v>
      </c>
      <c r="AG38" s="76" t="s">
        <v>173</v>
      </c>
      <c r="AH38" s="67"/>
      <c r="AI38" s="67"/>
      <c r="AJ38" s="67"/>
      <c r="AK38" s="67"/>
      <c r="AL38" s="67"/>
      <c r="AM38" s="67"/>
    </row>
    <row r="39" spans="1:39" ht="16.5" thickBot="1" x14ac:dyDescent="0.3">
      <c r="A39" s="118">
        <v>5</v>
      </c>
      <c r="B39" s="83" t="s">
        <v>161</v>
      </c>
      <c r="C39" s="115">
        <v>2</v>
      </c>
      <c r="D39" s="115">
        <v>3</v>
      </c>
      <c r="E39" s="116">
        <f t="shared" si="0"/>
        <v>6</v>
      </c>
      <c r="F39" s="115">
        <v>2</v>
      </c>
      <c r="G39" s="116">
        <f t="shared" si="1"/>
        <v>12</v>
      </c>
      <c r="H39" s="114"/>
      <c r="I39" s="114"/>
      <c r="J39" s="114"/>
      <c r="L39" s="106"/>
      <c r="M39" s="106"/>
      <c r="N39" s="122" t="s">
        <v>184</v>
      </c>
      <c r="O39" s="130" t="s">
        <v>153</v>
      </c>
      <c r="P39" s="81"/>
      <c r="Q39" s="106"/>
      <c r="R39" s="106"/>
      <c r="S39" s="106"/>
      <c r="T39" s="106"/>
      <c r="U39" s="106"/>
      <c r="V39" s="106"/>
      <c r="Y39" s="65"/>
      <c r="Z39" s="65"/>
      <c r="AA39" s="90"/>
      <c r="AB39" s="90"/>
      <c r="AC39" s="90"/>
      <c r="AD39" s="90"/>
      <c r="AE39" s="90"/>
      <c r="AF39" s="90"/>
      <c r="AG39" s="89"/>
      <c r="AH39" s="65" t="s">
        <v>174</v>
      </c>
      <c r="AI39" s="65"/>
      <c r="AJ39" s="92"/>
      <c r="AK39" s="92"/>
      <c r="AL39" s="92"/>
      <c r="AM39" s="65"/>
    </row>
    <row r="40" spans="1:39" ht="15.75" thickBot="1" x14ac:dyDescent="0.3">
      <c r="A40" s="118">
        <v>6</v>
      </c>
      <c r="B40" s="83" t="s">
        <v>159</v>
      </c>
      <c r="C40" s="115"/>
      <c r="D40" s="115"/>
      <c r="E40" s="116">
        <f t="shared" si="0"/>
        <v>0</v>
      </c>
      <c r="F40" s="115"/>
      <c r="G40" s="116">
        <f t="shared" si="1"/>
        <v>0</v>
      </c>
      <c r="H40" s="114"/>
      <c r="I40" s="114"/>
      <c r="J40" s="114"/>
      <c r="L40" s="106"/>
      <c r="M40" s="106"/>
      <c r="N40" s="122" t="s">
        <v>185</v>
      </c>
      <c r="O40" s="106"/>
      <c r="P40" s="106"/>
      <c r="Q40" s="106"/>
      <c r="R40" s="106"/>
      <c r="S40" s="106"/>
      <c r="T40" s="106"/>
      <c r="U40" s="106"/>
      <c r="V40" s="106"/>
      <c r="Y40" s="65"/>
      <c r="Z40" s="65"/>
      <c r="AA40" s="90"/>
      <c r="AB40" s="90"/>
      <c r="AC40" s="90"/>
      <c r="AD40" s="90"/>
      <c r="AE40" s="90"/>
      <c r="AF40" s="90"/>
      <c r="AG40" s="89"/>
      <c r="AH40" s="65"/>
      <c r="AI40" s="65"/>
      <c r="AJ40" s="65"/>
      <c r="AK40" s="65"/>
      <c r="AL40" s="65"/>
      <c r="AM40" s="65"/>
    </row>
    <row r="41" spans="1:39" ht="16.5" thickBot="1" x14ac:dyDescent="0.3">
      <c r="A41" s="118">
        <v>7</v>
      </c>
      <c r="B41" s="83" t="s">
        <v>163</v>
      </c>
      <c r="C41" s="115"/>
      <c r="D41" s="115"/>
      <c r="E41" s="116">
        <f t="shared" si="0"/>
        <v>0</v>
      </c>
      <c r="F41" s="115"/>
      <c r="G41" s="116">
        <f t="shared" si="1"/>
        <v>0</v>
      </c>
      <c r="H41" s="114"/>
      <c r="I41" s="114"/>
      <c r="J41" s="114"/>
      <c r="L41" s="106"/>
      <c r="M41" s="106"/>
      <c r="N41" s="122" t="s">
        <v>186</v>
      </c>
      <c r="O41" s="131" t="s">
        <v>10</v>
      </c>
      <c r="P41" s="81"/>
      <c r="Q41" s="106"/>
      <c r="R41" s="106"/>
      <c r="S41" s="106"/>
      <c r="T41" s="106"/>
      <c r="U41" s="106"/>
      <c r="V41" s="106"/>
      <c r="Y41" s="65"/>
      <c r="Z41" s="65"/>
      <c r="AA41" s="90"/>
      <c r="AB41" s="90"/>
      <c r="AC41" s="90"/>
      <c r="AD41" s="90"/>
      <c r="AE41" s="90"/>
      <c r="AF41" s="90"/>
      <c r="AG41" s="89"/>
      <c r="AH41" s="65"/>
      <c r="AI41" s="65"/>
      <c r="AJ41" s="65"/>
      <c r="AK41" s="65"/>
      <c r="AL41" s="65"/>
      <c r="AM41" s="65"/>
    </row>
    <row r="42" spans="1:39" ht="16.5" thickBot="1" x14ac:dyDescent="0.3">
      <c r="A42" s="118">
        <v>8</v>
      </c>
      <c r="B42" s="83" t="s">
        <v>157</v>
      </c>
      <c r="C42" s="115"/>
      <c r="D42" s="115"/>
      <c r="E42" s="116">
        <f t="shared" si="0"/>
        <v>0</v>
      </c>
      <c r="F42" s="115"/>
      <c r="G42" s="116">
        <f t="shared" si="1"/>
        <v>0</v>
      </c>
      <c r="H42" s="114"/>
      <c r="I42" s="114"/>
      <c r="J42" s="114"/>
      <c r="L42" s="106"/>
      <c r="M42" s="106"/>
      <c r="N42" s="122" t="s">
        <v>187</v>
      </c>
      <c r="O42" s="132" t="s">
        <v>154</v>
      </c>
      <c r="P42" s="81"/>
      <c r="Q42" s="106"/>
      <c r="R42" s="106"/>
      <c r="S42" s="106"/>
      <c r="T42" s="106"/>
      <c r="U42" s="106"/>
      <c r="V42" s="106"/>
      <c r="Y42" s="65"/>
      <c r="Z42" s="65"/>
      <c r="AA42" s="90"/>
      <c r="AB42" s="90"/>
      <c r="AC42" s="90"/>
      <c r="AD42" s="90"/>
      <c r="AE42" s="90"/>
      <c r="AF42" s="90"/>
      <c r="AG42" s="89"/>
      <c r="AH42" s="65"/>
      <c r="AI42" s="65"/>
      <c r="AJ42" s="65"/>
      <c r="AK42" s="65"/>
      <c r="AL42" s="65"/>
      <c r="AM42" s="65"/>
    </row>
    <row r="43" spans="1:39" ht="16.5" thickBot="1" x14ac:dyDescent="0.3">
      <c r="A43" s="118">
        <v>9</v>
      </c>
      <c r="B43" s="83" t="s">
        <v>162</v>
      </c>
      <c r="C43" s="115"/>
      <c r="D43" s="115"/>
      <c r="E43" s="116">
        <f t="shared" si="0"/>
        <v>0</v>
      </c>
      <c r="F43" s="115"/>
      <c r="G43" s="116">
        <f t="shared" si="1"/>
        <v>0</v>
      </c>
      <c r="H43" s="114"/>
      <c r="I43" s="114"/>
      <c r="J43" s="114"/>
      <c r="L43" s="106"/>
      <c r="M43" s="106"/>
      <c r="N43" s="122" t="s">
        <v>188</v>
      </c>
      <c r="O43" s="132"/>
      <c r="P43" s="81"/>
      <c r="Q43" s="106"/>
      <c r="R43" s="106"/>
      <c r="S43" s="106"/>
      <c r="T43" s="106"/>
      <c r="U43" s="106"/>
      <c r="V43" s="106"/>
      <c r="Y43" s="65"/>
      <c r="Z43" s="65"/>
      <c r="AA43" s="90"/>
      <c r="AB43" s="90"/>
      <c r="AC43" s="90"/>
      <c r="AD43" s="90"/>
      <c r="AE43" s="90"/>
      <c r="AF43" s="90"/>
      <c r="AG43" s="89"/>
      <c r="AH43" s="68"/>
      <c r="AI43" s="65"/>
      <c r="AJ43" s="65"/>
      <c r="AK43" s="65"/>
      <c r="AL43" s="65"/>
      <c r="AM43" s="65"/>
    </row>
    <row r="44" spans="1:39" s="4" customFormat="1" ht="16.5" thickBot="1" x14ac:dyDescent="0.3">
      <c r="A44" s="119">
        <v>10</v>
      </c>
      <c r="B44" s="83"/>
      <c r="C44" s="115"/>
      <c r="D44" s="115"/>
      <c r="E44" s="116">
        <f t="shared" si="0"/>
        <v>0</v>
      </c>
      <c r="F44" s="115"/>
      <c r="G44" s="116">
        <f t="shared" si="1"/>
        <v>0</v>
      </c>
      <c r="H44" s="114"/>
      <c r="I44" s="114"/>
      <c r="J44" s="114"/>
      <c r="L44" s="106"/>
      <c r="M44" s="106"/>
      <c r="N44" s="122" t="s">
        <v>189</v>
      </c>
      <c r="O44" s="132"/>
      <c r="P44" s="81"/>
      <c r="Q44" s="106"/>
      <c r="R44" s="106"/>
      <c r="S44" s="106"/>
      <c r="T44" s="106"/>
      <c r="U44" s="106"/>
      <c r="V44" s="106"/>
      <c r="Y44" s="65"/>
      <c r="Z44" s="65"/>
      <c r="AA44" s="90"/>
      <c r="AB44" s="90"/>
      <c r="AC44" s="90"/>
      <c r="AD44" s="90"/>
      <c r="AE44" s="90"/>
      <c r="AF44" s="90"/>
      <c r="AG44" s="89"/>
      <c r="AH44" s="68"/>
      <c r="AI44" s="65"/>
      <c r="AJ44" s="65"/>
      <c r="AK44" s="65"/>
      <c r="AL44" s="65"/>
      <c r="AM44" s="65"/>
    </row>
    <row r="45" spans="1:39" ht="16.5" thickBot="1" x14ac:dyDescent="0.3">
      <c r="A45" s="118">
        <v>11</v>
      </c>
      <c r="B45" s="83"/>
      <c r="C45" s="115"/>
      <c r="D45" s="115"/>
      <c r="E45" s="116">
        <f t="shared" si="0"/>
        <v>0</v>
      </c>
      <c r="F45" s="115"/>
      <c r="G45" s="116">
        <f t="shared" si="1"/>
        <v>0</v>
      </c>
      <c r="H45" s="114"/>
      <c r="I45" s="114"/>
      <c r="J45" s="114"/>
      <c r="L45" s="106"/>
      <c r="M45" s="106"/>
      <c r="N45" s="122" t="s">
        <v>190</v>
      </c>
      <c r="O45" s="132"/>
      <c r="P45" s="81"/>
      <c r="Q45" s="106"/>
      <c r="R45" s="106"/>
      <c r="S45" s="106"/>
      <c r="T45" s="106"/>
      <c r="U45" s="106"/>
      <c r="V45" s="106"/>
      <c r="Y45" s="65"/>
      <c r="Z45" s="65"/>
      <c r="AA45" s="90"/>
      <c r="AB45" s="90"/>
      <c r="AC45" s="90"/>
      <c r="AD45" s="90"/>
      <c r="AE45" s="90"/>
      <c r="AF45" s="90"/>
      <c r="AG45" s="89"/>
      <c r="AH45" s="68"/>
      <c r="AI45" s="65"/>
      <c r="AJ45" s="65"/>
      <c r="AK45" s="65"/>
      <c r="AL45" s="65"/>
      <c r="AM45" s="65"/>
    </row>
    <row r="46" spans="1:39" ht="16.5" thickBot="1" x14ac:dyDescent="0.3">
      <c r="A46" s="119">
        <v>12</v>
      </c>
      <c r="B46" s="83"/>
      <c r="C46" s="115"/>
      <c r="D46" s="115"/>
      <c r="E46" s="116">
        <f t="shared" si="0"/>
        <v>0</v>
      </c>
      <c r="F46" s="115"/>
      <c r="G46" s="116">
        <f t="shared" si="1"/>
        <v>0</v>
      </c>
      <c r="H46" s="114"/>
      <c r="I46" s="114"/>
      <c r="J46" s="114"/>
      <c r="L46" s="106"/>
      <c r="M46" s="106"/>
      <c r="N46" s="122" t="s">
        <v>191</v>
      </c>
      <c r="O46" s="132"/>
      <c r="P46" s="81"/>
      <c r="Q46" s="106"/>
      <c r="R46" s="106"/>
      <c r="S46" s="106"/>
      <c r="T46" s="106"/>
      <c r="U46" s="106"/>
      <c r="V46" s="106"/>
      <c r="Y46" s="65"/>
      <c r="Z46" s="65"/>
      <c r="AA46" s="90"/>
      <c r="AB46" s="90"/>
      <c r="AC46" s="90"/>
      <c r="AD46" s="90"/>
      <c r="AE46" s="90"/>
      <c r="AF46" s="90"/>
      <c r="AG46" s="89"/>
      <c r="AH46" s="68"/>
      <c r="AI46" s="65"/>
      <c r="AJ46" s="65"/>
      <c r="AK46" s="65"/>
      <c r="AL46" s="65"/>
      <c r="AM46" s="65"/>
    </row>
    <row r="47" spans="1:39" ht="16.5" thickBot="1" x14ac:dyDescent="0.3">
      <c r="A47" s="118">
        <v>13</v>
      </c>
      <c r="B47" s="83"/>
      <c r="C47" s="115"/>
      <c r="D47" s="115"/>
      <c r="E47" s="116">
        <f t="shared" si="0"/>
        <v>0</v>
      </c>
      <c r="F47" s="115"/>
      <c r="G47" s="116">
        <f t="shared" si="1"/>
        <v>0</v>
      </c>
      <c r="H47" s="114"/>
      <c r="I47" s="114"/>
      <c r="J47" s="114"/>
      <c r="L47" s="106"/>
      <c r="M47" s="106"/>
      <c r="N47" s="123"/>
      <c r="O47" s="133"/>
      <c r="P47" s="81"/>
      <c r="Q47" s="106"/>
      <c r="R47" s="106"/>
      <c r="S47" s="106"/>
      <c r="T47" s="106"/>
      <c r="U47" s="106"/>
      <c r="V47" s="106"/>
      <c r="Y47" s="65"/>
      <c r="Z47" s="65"/>
      <c r="AA47" s="90"/>
      <c r="AB47" s="90"/>
      <c r="AC47" s="90"/>
      <c r="AD47" s="90"/>
      <c r="AE47" s="90"/>
      <c r="AF47" s="90"/>
      <c r="AG47" s="89"/>
      <c r="AH47" s="68"/>
      <c r="AI47" s="65"/>
      <c r="AJ47" s="65"/>
      <c r="AK47" s="65"/>
      <c r="AL47" s="65"/>
      <c r="AM47" s="65"/>
    </row>
    <row r="48" spans="1:39" ht="15.75" thickBot="1" x14ac:dyDescent="0.3">
      <c r="A48" s="119">
        <v>14</v>
      </c>
      <c r="B48" s="83"/>
      <c r="C48" s="115"/>
      <c r="D48" s="115"/>
      <c r="E48" s="116">
        <f t="shared" si="0"/>
        <v>0</v>
      </c>
      <c r="F48" s="115"/>
      <c r="G48" s="116">
        <f t="shared" si="1"/>
        <v>0</v>
      </c>
      <c r="H48" s="114"/>
      <c r="I48" s="114"/>
      <c r="J48" s="114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Y48" s="65"/>
      <c r="Z48" s="65"/>
      <c r="AA48" s="90"/>
      <c r="AB48" s="90"/>
      <c r="AC48" s="90"/>
      <c r="AD48" s="90"/>
      <c r="AE48" s="90"/>
      <c r="AF48" s="90"/>
      <c r="AG48" s="89"/>
      <c r="AH48" s="68"/>
      <c r="AI48" s="65"/>
      <c r="AJ48" s="65"/>
      <c r="AK48" s="65"/>
      <c r="AL48" s="65"/>
      <c r="AM48" s="65"/>
    </row>
    <row r="49" spans="1:39" ht="16.5" thickBot="1" x14ac:dyDescent="0.3">
      <c r="A49" s="118">
        <v>15</v>
      </c>
      <c r="B49" s="83"/>
      <c r="C49" s="115"/>
      <c r="D49" s="115"/>
      <c r="E49" s="116">
        <f t="shared" si="0"/>
        <v>0</v>
      </c>
      <c r="F49" s="115"/>
      <c r="G49" s="116">
        <f t="shared" si="1"/>
        <v>0</v>
      </c>
      <c r="H49" s="114"/>
      <c r="I49" s="114"/>
      <c r="J49" s="114"/>
      <c r="L49" s="106"/>
      <c r="M49" s="106"/>
      <c r="N49" s="120"/>
      <c r="O49" s="124" t="s">
        <v>155</v>
      </c>
      <c r="P49" s="98"/>
      <c r="Q49" s="99"/>
      <c r="R49" s="100"/>
      <c r="S49" s="106"/>
      <c r="T49" s="85"/>
      <c r="U49" s="106"/>
      <c r="V49" s="106"/>
      <c r="Y49" s="65"/>
      <c r="Z49" s="65"/>
      <c r="AA49" s="90"/>
      <c r="AB49" s="90"/>
      <c r="AC49" s="90"/>
      <c r="AD49" s="90"/>
      <c r="AE49" s="90"/>
      <c r="AF49" s="90"/>
      <c r="AG49" s="89"/>
      <c r="AH49" s="68"/>
      <c r="AI49" s="65"/>
      <c r="AJ49" s="65"/>
      <c r="AK49" s="65"/>
      <c r="AL49" s="65"/>
      <c r="AM49" s="65"/>
    </row>
    <row r="50" spans="1:39" x14ac:dyDescent="0.25">
      <c r="A50" s="119">
        <v>16</v>
      </c>
      <c r="B50" s="83"/>
      <c r="C50" s="115"/>
      <c r="D50" s="115"/>
      <c r="E50" s="116">
        <f t="shared" si="0"/>
        <v>0</v>
      </c>
      <c r="F50" s="115"/>
      <c r="G50" s="116">
        <f t="shared" si="1"/>
        <v>0</v>
      </c>
      <c r="H50" s="114"/>
      <c r="I50" s="114"/>
      <c r="J50" s="114"/>
      <c r="L50" s="106"/>
      <c r="M50" s="106"/>
      <c r="N50" s="122"/>
      <c r="O50" s="125"/>
      <c r="P50" s="70" t="s">
        <v>171</v>
      </c>
      <c r="Q50" s="71" t="s">
        <v>201</v>
      </c>
      <c r="R50" s="71" t="s">
        <v>202</v>
      </c>
      <c r="S50" s="85"/>
      <c r="T50" s="55" t="s">
        <v>203</v>
      </c>
      <c r="U50" s="106"/>
      <c r="V50" s="106"/>
      <c r="Y50" s="65"/>
      <c r="Z50" s="65"/>
      <c r="AA50" s="90"/>
      <c r="AB50" s="90"/>
      <c r="AC50" s="90"/>
      <c r="AD50" s="90"/>
      <c r="AE50" s="90"/>
      <c r="AF50" s="90"/>
      <c r="AG50" s="89"/>
      <c r="AH50" s="68"/>
      <c r="AI50" s="65"/>
      <c r="AJ50" s="65"/>
      <c r="AK50" s="65"/>
      <c r="AL50" s="65"/>
      <c r="AM50" s="65"/>
    </row>
    <row r="51" spans="1:39" ht="15.75" x14ac:dyDescent="0.25">
      <c r="A51" s="118">
        <v>17</v>
      </c>
      <c r="B51" s="83"/>
      <c r="C51" s="115"/>
      <c r="D51" s="115"/>
      <c r="E51" s="116">
        <f t="shared" si="0"/>
        <v>0</v>
      </c>
      <c r="F51" s="115"/>
      <c r="G51" s="116">
        <f t="shared" si="1"/>
        <v>0</v>
      </c>
      <c r="H51" s="114"/>
      <c r="I51" s="114"/>
      <c r="J51" s="114"/>
      <c r="L51" s="106"/>
      <c r="M51" s="106"/>
      <c r="N51" s="122"/>
      <c r="O51" s="126">
        <v>1</v>
      </c>
      <c r="P51" s="101" t="str">
        <f>IF(AG39="oui",AF39,"")</f>
        <v/>
      </c>
      <c r="Q51" s="54"/>
      <c r="R51" s="54"/>
      <c r="S51" s="85"/>
      <c r="T51" s="82"/>
      <c r="U51" s="106"/>
      <c r="V51" s="106"/>
      <c r="Y51" s="65"/>
      <c r="Z51" s="65"/>
      <c r="AA51" s="90"/>
      <c r="AB51" s="90"/>
      <c r="AC51" s="90"/>
      <c r="AD51" s="90"/>
      <c r="AE51" s="90"/>
      <c r="AF51" s="90"/>
      <c r="AG51" s="89"/>
      <c r="AH51" s="68"/>
      <c r="AI51" s="65"/>
      <c r="AJ51" s="65"/>
      <c r="AK51" s="65"/>
      <c r="AL51" s="65"/>
      <c r="AM51" s="65"/>
    </row>
    <row r="52" spans="1:39" ht="15.75" x14ac:dyDescent="0.25">
      <c r="A52" s="119">
        <v>18</v>
      </c>
      <c r="B52" s="83"/>
      <c r="C52" s="115"/>
      <c r="D52" s="115"/>
      <c r="E52" s="116">
        <f t="shared" si="0"/>
        <v>0</v>
      </c>
      <c r="F52" s="115"/>
      <c r="G52" s="116">
        <f t="shared" si="1"/>
        <v>0</v>
      </c>
      <c r="H52" s="114"/>
      <c r="I52" s="114"/>
      <c r="J52" s="114"/>
      <c r="L52" s="106"/>
      <c r="M52" s="106"/>
      <c r="N52" s="122" t="s">
        <v>192</v>
      </c>
      <c r="O52" s="126">
        <v>2</v>
      </c>
      <c r="P52" s="101" t="str">
        <f t="shared" ref="P52:P78" si="2">IF(AG40="oui",AF40,"")</f>
        <v/>
      </c>
      <c r="Q52" s="54"/>
      <c r="R52" s="54"/>
      <c r="S52" s="85"/>
      <c r="T52" s="82"/>
      <c r="U52" s="106"/>
      <c r="V52" s="106"/>
      <c r="Y52" s="65"/>
      <c r="Z52" s="65"/>
      <c r="AA52" s="90"/>
      <c r="AB52" s="90"/>
      <c r="AC52" s="90"/>
      <c r="AD52" s="90"/>
      <c r="AE52" s="90"/>
      <c r="AF52" s="90"/>
      <c r="AG52" s="89"/>
      <c r="AH52" s="68"/>
      <c r="AI52" s="65"/>
      <c r="AJ52" s="65"/>
      <c r="AK52" s="65"/>
      <c r="AL52" s="65"/>
      <c r="AM52" s="65"/>
    </row>
    <row r="53" spans="1:39" ht="15.75" x14ac:dyDescent="0.25">
      <c r="A53" s="118">
        <v>19</v>
      </c>
      <c r="B53" s="83"/>
      <c r="C53" s="115"/>
      <c r="D53" s="115"/>
      <c r="E53" s="116">
        <f t="shared" si="0"/>
        <v>0</v>
      </c>
      <c r="F53" s="115"/>
      <c r="G53" s="116">
        <f t="shared" si="1"/>
        <v>0</v>
      </c>
      <c r="H53" s="114"/>
      <c r="I53" s="114"/>
      <c r="J53" s="114"/>
      <c r="L53" s="106"/>
      <c r="M53" s="106"/>
      <c r="N53" s="122" t="s">
        <v>193</v>
      </c>
      <c r="O53" s="126">
        <v>3</v>
      </c>
      <c r="P53" s="101" t="str">
        <f t="shared" si="2"/>
        <v/>
      </c>
      <c r="Q53" s="54"/>
      <c r="R53" s="54"/>
      <c r="S53" s="85"/>
      <c r="T53" s="82"/>
      <c r="U53" s="106"/>
      <c r="V53" s="106"/>
      <c r="Y53" s="65"/>
      <c r="Z53" s="65"/>
      <c r="AA53" s="90"/>
      <c r="AB53" s="90"/>
      <c r="AC53" s="90"/>
      <c r="AD53" s="90"/>
      <c r="AE53" s="90"/>
      <c r="AF53" s="90"/>
      <c r="AG53" s="89"/>
      <c r="AH53" s="68"/>
      <c r="AI53" s="65"/>
      <c r="AJ53" s="65"/>
      <c r="AK53" s="65"/>
      <c r="AL53" s="65"/>
      <c r="AM53" s="65"/>
    </row>
    <row r="54" spans="1:39" ht="15.75" x14ac:dyDescent="0.25">
      <c r="A54" s="119">
        <v>20</v>
      </c>
      <c r="B54" s="83"/>
      <c r="C54" s="115"/>
      <c r="D54" s="115"/>
      <c r="E54" s="116">
        <f t="shared" si="0"/>
        <v>0</v>
      </c>
      <c r="F54" s="115"/>
      <c r="G54" s="116">
        <f t="shared" si="1"/>
        <v>0</v>
      </c>
      <c r="H54" s="114"/>
      <c r="I54" s="114"/>
      <c r="J54" s="114"/>
      <c r="L54" s="106"/>
      <c r="M54" s="106"/>
      <c r="N54" s="122" t="s">
        <v>185</v>
      </c>
      <c r="O54" s="126">
        <v>4</v>
      </c>
      <c r="P54" s="101" t="str">
        <f t="shared" si="2"/>
        <v/>
      </c>
      <c r="Q54" s="54"/>
      <c r="R54" s="54"/>
      <c r="S54" s="85"/>
      <c r="T54" s="82"/>
      <c r="U54" s="106"/>
      <c r="V54" s="106"/>
      <c r="Y54" s="65"/>
      <c r="Z54" s="65"/>
      <c r="AA54" s="90"/>
      <c r="AB54" s="90"/>
      <c r="AC54" s="90"/>
      <c r="AD54" s="90"/>
      <c r="AE54" s="90"/>
      <c r="AF54" s="90"/>
      <c r="AG54" s="89"/>
      <c r="AH54" s="68"/>
      <c r="AI54" s="65"/>
      <c r="AJ54" s="65"/>
      <c r="AK54" s="65"/>
      <c r="AL54" s="65"/>
      <c r="AM54" s="65"/>
    </row>
    <row r="55" spans="1:39" ht="16.5" thickBot="1" x14ac:dyDescent="0.3">
      <c r="A55" s="140"/>
      <c r="B55" s="140"/>
      <c r="C55" s="140"/>
      <c r="D55" s="114"/>
      <c r="E55" s="114"/>
      <c r="F55" s="114"/>
      <c r="G55" s="114"/>
      <c r="H55" s="114"/>
      <c r="I55" s="114"/>
      <c r="J55" s="114"/>
      <c r="L55" s="106"/>
      <c r="M55" s="106"/>
      <c r="N55" s="122" t="s">
        <v>194</v>
      </c>
      <c r="O55" s="126">
        <v>5</v>
      </c>
      <c r="P55" s="101" t="str">
        <f t="shared" si="2"/>
        <v/>
      </c>
      <c r="Q55" s="54"/>
      <c r="R55" s="54"/>
      <c r="S55" s="85"/>
      <c r="T55" s="82"/>
      <c r="U55" s="106"/>
      <c r="V55" s="106"/>
      <c r="Y55" s="65"/>
      <c r="Z55" s="65"/>
      <c r="AA55" s="90"/>
      <c r="AB55" s="90"/>
      <c r="AC55" s="90"/>
      <c r="AD55" s="90"/>
      <c r="AE55" s="90"/>
      <c r="AF55" s="90"/>
      <c r="AG55" s="89"/>
      <c r="AH55" s="68"/>
      <c r="AI55" s="65"/>
      <c r="AJ55" s="65"/>
      <c r="AK55" s="65"/>
      <c r="AL55" s="65"/>
      <c r="AM55" s="65"/>
    </row>
    <row r="56" spans="1:39" ht="16.5" thickBot="1" x14ac:dyDescent="0.3">
      <c r="A56" s="140"/>
      <c r="B56" s="139" t="s">
        <v>181</v>
      </c>
      <c r="C56" s="140"/>
      <c r="D56" s="114"/>
      <c r="E56" s="114"/>
      <c r="F56" s="114"/>
      <c r="G56" s="114"/>
      <c r="H56" s="114"/>
      <c r="I56" s="114"/>
      <c r="J56" s="114"/>
      <c r="L56" s="106"/>
      <c r="M56" s="106"/>
      <c r="N56" s="122" t="s">
        <v>185</v>
      </c>
      <c r="O56" s="126">
        <v>6</v>
      </c>
      <c r="P56" s="101" t="str">
        <f t="shared" si="2"/>
        <v/>
      </c>
      <c r="Q56" s="54"/>
      <c r="R56" s="54"/>
      <c r="S56" s="85"/>
      <c r="T56" s="82"/>
      <c r="U56" s="106"/>
      <c r="V56" s="106"/>
      <c r="Y56" s="65"/>
      <c r="Z56" s="65"/>
      <c r="AA56" s="90"/>
      <c r="AB56" s="90"/>
      <c r="AC56" s="90"/>
      <c r="AD56" s="90"/>
      <c r="AE56" s="90"/>
      <c r="AF56" s="90"/>
      <c r="AG56" s="89"/>
      <c r="AH56" s="68"/>
      <c r="AI56" s="65"/>
      <c r="AJ56" s="65"/>
      <c r="AK56" s="65"/>
      <c r="AL56" s="65"/>
      <c r="AM56" s="65"/>
    </row>
    <row r="57" spans="1:39" ht="16.5" thickBot="1" x14ac:dyDescent="0.3">
      <c r="A57" s="140"/>
      <c r="B57" s="142" t="s">
        <v>163</v>
      </c>
      <c r="C57" s="140"/>
      <c r="D57" s="114"/>
      <c r="E57" s="77" t="s">
        <v>96</v>
      </c>
      <c r="F57" s="77"/>
      <c r="G57" s="77"/>
      <c r="H57" s="77"/>
      <c r="I57" s="77"/>
      <c r="J57" s="114"/>
      <c r="L57" s="106"/>
      <c r="M57" s="106"/>
      <c r="N57" s="122"/>
      <c r="O57" s="126">
        <v>7</v>
      </c>
      <c r="P57" s="101" t="str">
        <f t="shared" si="2"/>
        <v/>
      </c>
      <c r="Q57" s="54"/>
      <c r="R57" s="54"/>
      <c r="S57" s="85"/>
      <c r="T57" s="82"/>
      <c r="U57" s="106"/>
      <c r="V57" s="106"/>
      <c r="Y57" s="65"/>
      <c r="Z57" s="65"/>
      <c r="AA57" s="90"/>
      <c r="AB57" s="90"/>
      <c r="AC57" s="90"/>
      <c r="AD57" s="90"/>
      <c r="AE57" s="90"/>
      <c r="AF57" s="90"/>
      <c r="AG57" s="89"/>
      <c r="AH57" s="68"/>
      <c r="AI57" s="65"/>
      <c r="AJ57" s="65"/>
      <c r="AK57" s="65"/>
      <c r="AL57" s="65"/>
      <c r="AM57" s="65"/>
    </row>
    <row r="58" spans="1:39" ht="45" x14ac:dyDescent="0.25">
      <c r="A58" s="140"/>
      <c r="B58" s="140"/>
      <c r="C58" s="140"/>
      <c r="D58" s="114"/>
      <c r="E58" s="77"/>
      <c r="F58" s="78" t="s">
        <v>102</v>
      </c>
      <c r="G58" s="78" t="s">
        <v>103</v>
      </c>
      <c r="H58" s="78" t="s">
        <v>156</v>
      </c>
      <c r="I58" s="78" t="s">
        <v>105</v>
      </c>
      <c r="J58" s="114"/>
      <c r="L58" s="106"/>
      <c r="M58" s="106"/>
      <c r="N58" s="122"/>
      <c r="O58" s="126">
        <v>8</v>
      </c>
      <c r="P58" s="101" t="str">
        <f t="shared" si="2"/>
        <v/>
      </c>
      <c r="Q58" s="54"/>
      <c r="R58" s="54"/>
      <c r="S58" s="85"/>
      <c r="T58" s="82"/>
      <c r="U58" s="106"/>
      <c r="V58" s="106"/>
      <c r="Y58" s="65"/>
      <c r="Z58" s="65"/>
      <c r="AA58" s="90"/>
      <c r="AB58" s="90"/>
      <c r="AC58" s="90"/>
      <c r="AD58" s="90"/>
      <c r="AE58" s="90"/>
      <c r="AF58" s="90"/>
      <c r="AG58" s="89"/>
      <c r="AH58" s="68"/>
      <c r="AI58" s="65"/>
      <c r="AJ58" s="65"/>
      <c r="AK58" s="65"/>
      <c r="AL58" s="65"/>
      <c r="AM58" s="65"/>
    </row>
    <row r="59" spans="1:39" ht="45" x14ac:dyDescent="0.25">
      <c r="A59" s="140"/>
      <c r="B59" s="140"/>
      <c r="C59" s="140"/>
      <c r="D59" s="114"/>
      <c r="E59" s="77"/>
      <c r="F59" s="78" t="s">
        <v>169</v>
      </c>
      <c r="G59" s="78" t="s">
        <v>168</v>
      </c>
      <c r="H59" s="78" t="s">
        <v>167</v>
      </c>
      <c r="I59" s="78" t="s">
        <v>166</v>
      </c>
      <c r="J59" s="114"/>
      <c r="L59" s="106"/>
      <c r="M59" s="106"/>
      <c r="N59" s="122"/>
      <c r="O59" s="126"/>
      <c r="P59" s="101" t="str">
        <f t="shared" si="2"/>
        <v/>
      </c>
      <c r="Q59" s="54"/>
      <c r="R59" s="54"/>
      <c r="S59" s="85"/>
      <c r="T59" s="82"/>
      <c r="U59" s="106"/>
      <c r="V59" s="106"/>
      <c r="Y59" s="65"/>
      <c r="Z59" s="65"/>
      <c r="AA59" s="90"/>
      <c r="AB59" s="90"/>
      <c r="AC59" s="90"/>
      <c r="AD59" s="90"/>
      <c r="AE59" s="90"/>
      <c r="AF59" s="90"/>
      <c r="AG59" s="89"/>
      <c r="AH59" s="68"/>
      <c r="AI59" s="65"/>
      <c r="AJ59" s="65"/>
      <c r="AK59" s="65"/>
      <c r="AL59" s="65"/>
      <c r="AM59" s="65"/>
    </row>
    <row r="60" spans="1:39" x14ac:dyDescent="0.25">
      <c r="A60" s="140"/>
      <c r="B60" s="140"/>
      <c r="C60" s="140"/>
      <c r="D60" s="114"/>
      <c r="E60" s="77"/>
      <c r="F60" s="79">
        <v>1</v>
      </c>
      <c r="G60" s="79">
        <v>2</v>
      </c>
      <c r="H60" s="79">
        <v>3</v>
      </c>
      <c r="I60" s="79">
        <v>4</v>
      </c>
      <c r="J60" s="114"/>
      <c r="L60" s="106"/>
      <c r="M60" s="106"/>
      <c r="N60" s="122"/>
      <c r="O60" s="127">
        <v>9</v>
      </c>
      <c r="P60" s="101" t="str">
        <f t="shared" si="2"/>
        <v/>
      </c>
      <c r="Q60" s="54"/>
      <c r="R60" s="54"/>
      <c r="S60" s="85"/>
      <c r="T60" s="82"/>
      <c r="U60" s="106"/>
      <c r="V60" s="106"/>
      <c r="Y60" s="65"/>
      <c r="Z60" s="65"/>
      <c r="AA60" s="90"/>
      <c r="AB60" s="90"/>
      <c r="AC60" s="90"/>
      <c r="AD60" s="90"/>
      <c r="AE60" s="90"/>
      <c r="AF60" s="90"/>
      <c r="AG60" s="89"/>
      <c r="AH60" s="68"/>
      <c r="AI60" s="65"/>
      <c r="AJ60" s="65"/>
      <c r="AK60" s="65"/>
      <c r="AL60" s="65"/>
      <c r="AM60" s="65"/>
    </row>
    <row r="61" spans="1:39" x14ac:dyDescent="0.25">
      <c r="A61" s="114"/>
      <c r="B61" s="114"/>
      <c r="C61" s="114"/>
      <c r="D61" s="114"/>
      <c r="E61" s="77"/>
      <c r="F61" s="80"/>
      <c r="G61" s="80"/>
      <c r="H61" s="80"/>
      <c r="I61" s="80"/>
      <c r="J61" s="114"/>
      <c r="L61" s="106"/>
      <c r="M61" s="106"/>
      <c r="N61" s="122"/>
      <c r="O61" s="127">
        <v>10</v>
      </c>
      <c r="P61" s="101" t="str">
        <f t="shared" si="2"/>
        <v/>
      </c>
      <c r="Q61" s="54"/>
      <c r="R61" s="54"/>
      <c r="S61" s="85"/>
      <c r="T61" s="82"/>
      <c r="U61" s="106"/>
      <c r="V61" s="106"/>
      <c r="Y61" s="65"/>
      <c r="Z61" s="65"/>
      <c r="AA61" s="90"/>
      <c r="AB61" s="90"/>
      <c r="AC61" s="90"/>
      <c r="AD61" s="90"/>
      <c r="AE61" s="90"/>
      <c r="AF61" s="90"/>
      <c r="AG61" s="89"/>
      <c r="AH61" s="68"/>
      <c r="AI61" s="65"/>
      <c r="AJ61" s="65"/>
      <c r="AK61" s="65"/>
      <c r="AL61" s="65"/>
      <c r="AM61" s="65"/>
    </row>
    <row r="62" spans="1:39" x14ac:dyDescent="0.25">
      <c r="A62" s="114"/>
      <c r="B62" s="114"/>
      <c r="C62" s="114"/>
      <c r="D62" s="114"/>
      <c r="E62" s="77" t="s">
        <v>97</v>
      </c>
      <c r="F62" s="80"/>
      <c r="G62" s="80"/>
      <c r="H62" s="80"/>
      <c r="I62" s="80"/>
      <c r="J62" s="114"/>
      <c r="L62" s="106"/>
      <c r="M62" s="106"/>
      <c r="N62" s="122"/>
      <c r="O62" s="127">
        <v>11</v>
      </c>
      <c r="P62" s="101" t="str">
        <f t="shared" si="2"/>
        <v/>
      </c>
      <c r="Q62" s="54"/>
      <c r="R62" s="54"/>
      <c r="S62" s="85"/>
      <c r="T62" s="82"/>
      <c r="U62" s="106"/>
      <c r="V62" s="106"/>
      <c r="Y62" s="65"/>
      <c r="Z62" s="65"/>
      <c r="AA62" s="90"/>
      <c r="AB62" s="90"/>
      <c r="AC62" s="90"/>
      <c r="AD62" s="90"/>
      <c r="AE62" s="90"/>
      <c r="AF62" s="90"/>
      <c r="AG62" s="89"/>
      <c r="AH62" s="65"/>
      <c r="AI62" s="65"/>
      <c r="AJ62" s="65"/>
      <c r="AK62" s="65"/>
      <c r="AL62" s="65"/>
      <c r="AM62" s="65"/>
    </row>
    <row r="63" spans="1:39" ht="30" x14ac:dyDescent="0.25">
      <c r="A63" s="114"/>
      <c r="B63" s="114"/>
      <c r="C63" s="114"/>
      <c r="D63" s="114"/>
      <c r="E63" s="77"/>
      <c r="F63" s="78" t="s">
        <v>98</v>
      </c>
      <c r="G63" s="78" t="s">
        <v>101</v>
      </c>
      <c r="H63" s="78" t="s">
        <v>99</v>
      </c>
      <c r="I63" s="78" t="s">
        <v>100</v>
      </c>
      <c r="J63" s="114"/>
      <c r="L63" s="106"/>
      <c r="M63" s="106"/>
      <c r="N63" s="122"/>
      <c r="O63" s="127">
        <v>12</v>
      </c>
      <c r="P63" s="101" t="str">
        <f t="shared" si="2"/>
        <v/>
      </c>
      <c r="Q63" s="54"/>
      <c r="R63" s="54"/>
      <c r="S63" s="85"/>
      <c r="T63" s="82"/>
      <c r="U63" s="106"/>
      <c r="V63" s="106"/>
      <c r="Y63" s="65"/>
      <c r="Z63" s="65"/>
      <c r="AA63" s="90"/>
      <c r="AB63" s="90"/>
      <c r="AC63" s="90"/>
      <c r="AD63" s="90"/>
      <c r="AE63" s="90"/>
      <c r="AF63" s="90"/>
      <c r="AG63" s="89"/>
      <c r="AH63" s="65"/>
      <c r="AI63" s="65"/>
      <c r="AJ63" s="65"/>
      <c r="AK63" s="65"/>
      <c r="AL63" s="65"/>
      <c r="AM63" s="65"/>
    </row>
    <row r="64" spans="1:39" x14ac:dyDescent="0.25">
      <c r="A64" s="114"/>
      <c r="B64" s="114"/>
      <c r="C64" s="114"/>
      <c r="D64" s="114"/>
      <c r="E64" s="77"/>
      <c r="F64" s="79">
        <v>1</v>
      </c>
      <c r="G64" s="79">
        <v>2</v>
      </c>
      <c r="H64" s="79">
        <v>3</v>
      </c>
      <c r="I64" s="79">
        <v>4</v>
      </c>
      <c r="J64" s="114"/>
      <c r="L64" s="106"/>
      <c r="M64" s="106"/>
      <c r="N64" s="122"/>
      <c r="O64" s="127">
        <v>13</v>
      </c>
      <c r="P64" s="101" t="str">
        <f t="shared" si="2"/>
        <v/>
      </c>
      <c r="Q64" s="54"/>
      <c r="R64" s="54"/>
      <c r="S64" s="85"/>
      <c r="T64" s="82"/>
      <c r="U64" s="106"/>
      <c r="V64" s="106"/>
      <c r="Y64" s="65"/>
      <c r="Z64" s="65"/>
      <c r="AA64" s="90"/>
      <c r="AB64" s="90"/>
      <c r="AC64" s="90"/>
      <c r="AD64" s="90"/>
      <c r="AE64" s="90"/>
      <c r="AF64" s="90"/>
      <c r="AG64" s="89"/>
      <c r="AH64" s="65"/>
      <c r="AI64" s="65"/>
      <c r="AJ64" s="65"/>
      <c r="AK64" s="65"/>
      <c r="AL64" s="65"/>
      <c r="AM64" s="65"/>
    </row>
    <row r="65" spans="1:39" x14ac:dyDescent="0.25">
      <c r="A65" s="114"/>
      <c r="B65" s="114"/>
      <c r="C65" s="114"/>
      <c r="D65" s="114"/>
      <c r="E65" s="77"/>
      <c r="F65" s="77"/>
      <c r="G65" s="77"/>
      <c r="H65" s="77"/>
      <c r="I65" s="77"/>
      <c r="J65" s="114"/>
      <c r="L65" s="106"/>
      <c r="M65" s="106"/>
      <c r="N65" s="122"/>
      <c r="O65" s="127">
        <v>14</v>
      </c>
      <c r="P65" s="101" t="str">
        <f t="shared" si="2"/>
        <v/>
      </c>
      <c r="Q65" s="54"/>
      <c r="R65" s="54"/>
      <c r="S65" s="85"/>
      <c r="T65" s="82"/>
      <c r="U65" s="106"/>
      <c r="V65" s="106"/>
      <c r="Y65" s="65"/>
      <c r="Z65" s="65"/>
      <c r="AA65" s="90"/>
      <c r="AB65" s="90"/>
      <c r="AC65" s="90"/>
      <c r="AD65" s="90"/>
      <c r="AE65" s="90"/>
      <c r="AF65" s="90"/>
      <c r="AG65" s="89"/>
      <c r="AH65" s="65"/>
      <c r="AI65" s="65"/>
      <c r="AJ65" s="65"/>
      <c r="AK65" s="65"/>
      <c r="AL65" s="65"/>
      <c r="AM65" s="65"/>
    </row>
    <row r="66" spans="1:39" x14ac:dyDescent="0.25">
      <c r="A66" s="114"/>
      <c r="B66" s="114"/>
      <c r="C66" s="114"/>
      <c r="D66" s="114"/>
      <c r="E66" s="77" t="s">
        <v>147</v>
      </c>
      <c r="F66" s="80"/>
      <c r="G66" s="80"/>
      <c r="H66" s="80"/>
      <c r="I66" s="80"/>
      <c r="J66" s="114"/>
      <c r="L66" s="106"/>
      <c r="M66" s="106"/>
      <c r="N66" s="122"/>
      <c r="O66" s="127">
        <v>15</v>
      </c>
      <c r="P66" s="101" t="str">
        <f t="shared" si="2"/>
        <v/>
      </c>
      <c r="Q66" s="54"/>
      <c r="R66" s="54"/>
      <c r="S66" s="85"/>
      <c r="T66" s="82"/>
      <c r="U66" s="106"/>
      <c r="V66" s="106"/>
      <c r="Y66" s="65"/>
      <c r="Z66" s="65"/>
      <c r="AA66" s="90"/>
      <c r="AB66" s="90"/>
      <c r="AC66" s="90"/>
      <c r="AD66" s="90"/>
      <c r="AE66" s="90"/>
      <c r="AF66" s="90"/>
      <c r="AG66" s="89"/>
      <c r="AH66" s="68"/>
      <c r="AI66" s="68"/>
      <c r="AJ66" s="68"/>
      <c r="AK66" s="68"/>
      <c r="AL66" s="68"/>
      <c r="AM66" s="68"/>
    </row>
    <row r="67" spans="1:39" ht="30" x14ac:dyDescent="0.25">
      <c r="A67" s="114"/>
      <c r="B67" s="114"/>
      <c r="C67" s="114"/>
      <c r="D67" s="114"/>
      <c r="E67" s="77"/>
      <c r="F67" s="78" t="s">
        <v>148</v>
      </c>
      <c r="G67" s="78" t="s">
        <v>149</v>
      </c>
      <c r="H67" s="78" t="s">
        <v>150</v>
      </c>
      <c r="I67" s="80"/>
      <c r="J67" s="114"/>
      <c r="L67" s="106"/>
      <c r="M67" s="106"/>
      <c r="N67" s="122"/>
      <c r="O67" s="127">
        <v>16</v>
      </c>
      <c r="P67" s="101" t="str">
        <f t="shared" si="2"/>
        <v/>
      </c>
      <c r="Q67" s="54"/>
      <c r="R67" s="54"/>
      <c r="S67" s="85"/>
      <c r="T67" s="82"/>
      <c r="U67" s="106"/>
      <c r="V67" s="106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</row>
    <row r="68" spans="1:39" x14ac:dyDescent="0.25">
      <c r="A68" s="114"/>
      <c r="B68" s="114"/>
      <c r="C68" s="114"/>
      <c r="D68" s="114"/>
      <c r="E68" s="77"/>
      <c r="F68" s="79">
        <v>1</v>
      </c>
      <c r="G68" s="79">
        <v>2</v>
      </c>
      <c r="H68" s="79">
        <v>3</v>
      </c>
      <c r="I68" s="80"/>
      <c r="J68" s="114"/>
      <c r="L68" s="106"/>
      <c r="M68" s="106"/>
      <c r="N68" s="122"/>
      <c r="O68" s="127">
        <v>17</v>
      </c>
      <c r="P68" s="101" t="str">
        <f t="shared" si="2"/>
        <v/>
      </c>
      <c r="Q68" s="54"/>
      <c r="R68" s="54"/>
      <c r="S68" s="85"/>
      <c r="T68" s="82"/>
      <c r="U68" s="106"/>
      <c r="V68" s="106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</row>
    <row r="69" spans="1:39" x14ac:dyDescent="0.25">
      <c r="A69" s="114"/>
      <c r="B69" s="114"/>
      <c r="C69" s="114"/>
      <c r="D69" s="114"/>
      <c r="E69" s="77"/>
      <c r="F69" s="77"/>
      <c r="G69" s="77"/>
      <c r="H69" s="77"/>
      <c r="I69" s="77"/>
      <c r="J69" s="114"/>
      <c r="L69" s="106"/>
      <c r="M69" s="106"/>
      <c r="N69" s="122"/>
      <c r="O69" s="127">
        <v>18</v>
      </c>
      <c r="P69" s="101" t="str">
        <f t="shared" si="2"/>
        <v/>
      </c>
      <c r="Q69" s="54"/>
      <c r="R69" s="54"/>
      <c r="S69" s="85"/>
      <c r="T69" s="82"/>
      <c r="U69" s="106"/>
      <c r="V69" s="106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</row>
    <row r="70" spans="1:39" x14ac:dyDescent="0.25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L70" s="106"/>
      <c r="M70" s="106"/>
      <c r="N70" s="122"/>
      <c r="O70" s="127">
        <v>19</v>
      </c>
      <c r="P70" s="101" t="str">
        <f t="shared" si="2"/>
        <v/>
      </c>
      <c r="Q70" s="54"/>
      <c r="R70" s="54"/>
      <c r="S70" s="85"/>
      <c r="T70" s="82"/>
      <c r="U70" s="106"/>
      <c r="V70" s="106"/>
    </row>
    <row r="71" spans="1:39" x14ac:dyDescent="0.25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L71" s="106"/>
      <c r="M71" s="106"/>
      <c r="N71" s="122"/>
      <c r="O71" s="127">
        <v>20</v>
      </c>
      <c r="P71" s="101" t="str">
        <f t="shared" si="2"/>
        <v/>
      </c>
      <c r="Q71" s="54"/>
      <c r="R71" s="54"/>
      <c r="S71" s="85"/>
      <c r="T71" s="82"/>
      <c r="U71" s="106"/>
      <c r="V71" s="106"/>
    </row>
    <row r="72" spans="1:39" x14ac:dyDescent="0.25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L72" s="106"/>
      <c r="M72" s="106"/>
      <c r="N72" s="122"/>
      <c r="O72" s="127">
        <v>21</v>
      </c>
      <c r="P72" s="101" t="str">
        <f t="shared" si="2"/>
        <v/>
      </c>
      <c r="Q72" s="54"/>
      <c r="R72" s="54"/>
      <c r="S72" s="85"/>
      <c r="T72" s="82"/>
      <c r="U72" s="106"/>
      <c r="V72" s="106"/>
    </row>
    <row r="73" spans="1:39" x14ac:dyDescent="0.25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L73" s="106"/>
      <c r="M73" s="106"/>
      <c r="N73" s="122"/>
      <c r="O73" s="127">
        <v>22</v>
      </c>
      <c r="P73" s="101" t="str">
        <f t="shared" si="2"/>
        <v/>
      </c>
      <c r="Q73" s="54"/>
      <c r="R73" s="54"/>
      <c r="S73" s="85"/>
      <c r="T73" s="82"/>
      <c r="U73" s="106"/>
      <c r="V73" s="106"/>
    </row>
    <row r="74" spans="1:39" x14ac:dyDescent="0.2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L74" s="106"/>
      <c r="M74" s="106"/>
      <c r="N74" s="122"/>
      <c r="O74" s="127">
        <v>23</v>
      </c>
      <c r="P74" s="101" t="str">
        <f t="shared" si="2"/>
        <v/>
      </c>
      <c r="Q74" s="54"/>
      <c r="R74" s="54"/>
      <c r="S74" s="85"/>
      <c r="T74" s="82"/>
      <c r="U74" s="106"/>
      <c r="V74" s="106"/>
    </row>
    <row r="75" spans="1:39" x14ac:dyDescent="0.25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L75" s="106"/>
      <c r="M75" s="106"/>
      <c r="N75" s="122"/>
      <c r="O75" s="127">
        <v>24</v>
      </c>
      <c r="P75" s="101" t="str">
        <f t="shared" si="2"/>
        <v/>
      </c>
      <c r="Q75" s="54"/>
      <c r="R75" s="54"/>
      <c r="S75" s="85"/>
      <c r="T75" s="82"/>
      <c r="U75" s="106"/>
      <c r="V75" s="106"/>
    </row>
    <row r="76" spans="1:39" x14ac:dyDescent="0.25">
      <c r="L76" s="106"/>
      <c r="M76" s="106"/>
      <c r="N76" s="122"/>
      <c r="O76" s="127">
        <v>25</v>
      </c>
      <c r="P76" s="101" t="str">
        <f t="shared" si="2"/>
        <v/>
      </c>
      <c r="Q76" s="54"/>
      <c r="R76" s="54"/>
      <c r="S76" s="85"/>
      <c r="T76" s="82"/>
      <c r="U76" s="106"/>
      <c r="V76" s="106"/>
    </row>
    <row r="77" spans="1:39" x14ac:dyDescent="0.25">
      <c r="L77" s="106"/>
      <c r="M77" s="106"/>
      <c r="N77" s="122"/>
      <c r="O77" s="127">
        <v>26</v>
      </c>
      <c r="P77" s="101" t="str">
        <f t="shared" si="2"/>
        <v/>
      </c>
      <c r="Q77" s="54"/>
      <c r="R77" s="54"/>
      <c r="S77" s="85"/>
      <c r="T77" s="82"/>
      <c r="U77" s="106"/>
      <c r="V77" s="106"/>
    </row>
    <row r="78" spans="1:39" x14ac:dyDescent="0.25">
      <c r="L78" s="106"/>
      <c r="M78" s="106"/>
      <c r="N78" s="122"/>
      <c r="O78" s="127">
        <v>27</v>
      </c>
      <c r="P78" s="101" t="str">
        <f t="shared" si="2"/>
        <v/>
      </c>
      <c r="Q78" s="54"/>
      <c r="R78" s="54"/>
      <c r="S78" s="85"/>
      <c r="T78" s="82"/>
      <c r="U78" s="106"/>
      <c r="V78" s="106"/>
    </row>
    <row r="79" spans="1:39" ht="15.75" thickBot="1" x14ac:dyDescent="0.3">
      <c r="L79" s="106"/>
      <c r="M79" s="106"/>
      <c r="N79" s="128"/>
      <c r="O79" s="85"/>
      <c r="P79" s="85"/>
      <c r="Q79" s="85"/>
      <c r="R79" s="85"/>
      <c r="S79" s="85"/>
      <c r="T79" s="85"/>
      <c r="U79" s="106"/>
      <c r="V79" s="106"/>
    </row>
    <row r="80" spans="1:39" x14ac:dyDescent="0.25"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</row>
    <row r="81" spans="12:22" x14ac:dyDescent="0.25"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</row>
    <row r="82" spans="12:22" x14ac:dyDescent="0.25"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</row>
  </sheetData>
  <sheetProtection password="FDF0" sheet="1" objects="1" scenarios="1"/>
  <conditionalFormatting sqref="T51:T78">
    <cfRule type="expression" dxfId="23" priority="1" stopIfTrue="1">
      <formula>$T$51=$AI$37</formula>
    </cfRule>
    <cfRule type="expression" dxfId="22" priority="2" stopIfTrue="1">
      <formula>$T$51=$AI$36</formula>
    </cfRule>
  </conditionalFormatting>
  <dataValidations count="5">
    <dataValidation type="list" allowBlank="1" showInputMessage="1" showErrorMessage="1" sqref="B57">
      <formula1>$B$35:$B$54</formula1>
    </dataValidation>
    <dataValidation type="list" allowBlank="1" showInputMessage="1" showErrorMessage="1" sqref="AG39:AG66">
      <formula1>$AH$35:$AH$36</formula1>
    </dataValidation>
    <dataValidation type="list" allowBlank="1" showInputMessage="1" showErrorMessage="1" sqref="T51:T78">
      <formula1>$AI$35:$AI$37</formula1>
    </dataValidation>
    <dataValidation type="list" allowBlank="1" showInputMessage="1" showErrorMessage="1" sqref="C35:D54">
      <formula1>$H$35:$H$38</formula1>
    </dataValidation>
    <dataValidation type="list" allowBlank="1" showInputMessage="1" showErrorMessage="1" sqref="F35:F54">
      <formula1>$H$35:$H$37</formula1>
    </dataValidation>
  </dataValidations>
  <hyperlinks>
    <hyperlink ref="B15" location="CREX5!I51" display="cliquer ici"/>
    <hyperlink ref="B19" location="CREX5!A77" display="cliquer ici"/>
    <hyperlink ref="B23" location="CREX5!AH53" display="cliquer ici"/>
    <hyperlink ref="B27" location="CREX5!U53" display="cliquer ici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AM82"/>
  <sheetViews>
    <sheetView zoomScale="80" zoomScaleNormal="80" workbookViewId="0"/>
  </sheetViews>
  <sheetFormatPr baseColWidth="10" defaultRowHeight="15" x14ac:dyDescent="0.25"/>
  <cols>
    <col min="1" max="1" width="6.42578125" customWidth="1"/>
    <col min="2" max="2" width="94.5703125" bestFit="1" customWidth="1"/>
    <col min="7" max="7" width="19.42578125" customWidth="1"/>
    <col min="8" max="8" width="25.5703125" bestFit="1" customWidth="1"/>
    <col min="9" max="9" width="18.5703125" bestFit="1" customWidth="1"/>
    <col min="10" max="10" width="40.5703125" customWidth="1"/>
    <col min="11" max="12" width="32.42578125" customWidth="1"/>
    <col min="15" max="15" width="20.5703125" customWidth="1"/>
    <col min="16" max="16" width="57.5703125" customWidth="1"/>
    <col min="17" max="17" width="19.42578125" customWidth="1"/>
    <col min="18" max="18" width="18.42578125" customWidth="1"/>
    <col min="19" max="19" width="2" customWidth="1"/>
    <col min="20" max="22" width="29.42578125" customWidth="1"/>
    <col min="27" max="27" width="14" customWidth="1"/>
    <col min="28" max="28" width="45.5703125" customWidth="1"/>
    <col min="29" max="29" width="30.5703125" customWidth="1"/>
    <col min="30" max="31" width="34.5703125" customWidth="1"/>
    <col min="32" max="32" width="34" customWidth="1"/>
    <col min="33" max="33" width="16" customWidth="1"/>
  </cols>
  <sheetData>
    <row r="1" spans="1:39" x14ac:dyDescent="0.25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</row>
    <row r="2" spans="1:39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</row>
    <row r="3" spans="1:39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</row>
    <row r="4" spans="1:39" ht="21.75" thickBot="1" x14ac:dyDescent="0.4">
      <c r="A4" s="107"/>
      <c r="B4" s="107"/>
      <c r="C4" s="110" t="s">
        <v>205</v>
      </c>
      <c r="D4" s="111"/>
      <c r="E4" s="111"/>
      <c r="F4" s="111"/>
      <c r="G4" s="111"/>
      <c r="H4" s="111"/>
      <c r="I4" s="111"/>
      <c r="J4" s="112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</row>
    <row r="5" spans="1:39" ht="15.75" thickBo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ht="15.75" thickBot="1" x14ac:dyDescent="0.3">
      <c r="A6" s="107"/>
      <c r="B6" s="107"/>
      <c r="C6" s="145" t="s">
        <v>210</v>
      </c>
      <c r="D6" s="149">
        <f>'consultez-moi'!B2</f>
        <v>2021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x14ac:dyDescent="0.25">
      <c r="A7" s="107"/>
      <c r="B7" s="107"/>
      <c r="C7" s="147" t="s">
        <v>211</v>
      </c>
      <c r="D7" s="148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x14ac:dyDescent="0.25">
      <c r="A8" s="136" t="s">
        <v>204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</row>
    <row r="9" spans="1:39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</row>
    <row r="10" spans="1:39" x14ac:dyDescent="0.25">
      <c r="A10" s="107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</row>
    <row r="11" spans="1:39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x14ac:dyDescent="0.25">
      <c r="A12" s="107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ht="15.75" thickBot="1" x14ac:dyDescent="0.3">
      <c r="A13" s="107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ht="15.75" thickBot="1" x14ac:dyDescent="0.3">
      <c r="A14" s="107"/>
      <c r="B14" s="105" t="s">
        <v>180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</row>
    <row r="15" spans="1:39" ht="15.75" thickBot="1" x14ac:dyDescent="0.3">
      <c r="A15" s="107"/>
      <c r="B15" s="104" t="s">
        <v>106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</row>
    <row r="16" spans="1:39" x14ac:dyDescent="0.25">
      <c r="A16" s="107"/>
      <c r="B16" s="109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</row>
    <row r="17" spans="1:39" ht="15.75" thickBot="1" x14ac:dyDescent="0.3">
      <c r="A17" s="107"/>
      <c r="B17" s="107"/>
      <c r="C17" s="108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</row>
    <row r="18" spans="1:39" ht="15.75" thickBot="1" x14ac:dyDescent="0.3">
      <c r="A18" s="107"/>
      <c r="B18" s="105" t="s">
        <v>177</v>
      </c>
      <c r="C18" s="108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</row>
    <row r="19" spans="1:39" ht="15.75" thickBot="1" x14ac:dyDescent="0.3">
      <c r="A19" s="107"/>
      <c r="B19" s="104" t="s">
        <v>106</v>
      </c>
      <c r="C19" s="108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</row>
    <row r="20" spans="1:39" x14ac:dyDescent="0.25">
      <c r="A20" s="107"/>
      <c r="B20" s="109"/>
      <c r="C20" s="108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</row>
    <row r="21" spans="1:39" ht="15.75" thickBot="1" x14ac:dyDescent="0.3">
      <c r="A21" s="107"/>
      <c r="B21" s="109"/>
      <c r="C21" s="108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</row>
    <row r="22" spans="1:39" ht="15.75" thickBot="1" x14ac:dyDescent="0.3">
      <c r="A22" s="107"/>
      <c r="B22" s="105" t="s">
        <v>178</v>
      </c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</row>
    <row r="23" spans="1:39" ht="15.75" thickBot="1" x14ac:dyDescent="0.3">
      <c r="A23" s="107"/>
      <c r="B23" s="104" t="s">
        <v>106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</row>
    <row r="24" spans="1:39" x14ac:dyDescent="0.25">
      <c r="A24" s="107"/>
      <c r="B24" s="109"/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</row>
    <row r="25" spans="1:39" ht="15.75" thickBot="1" x14ac:dyDescent="0.3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</row>
    <row r="26" spans="1:39" ht="15.75" thickBot="1" x14ac:dyDescent="0.3">
      <c r="A26" s="107"/>
      <c r="B26" s="105" t="s">
        <v>179</v>
      </c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</row>
    <row r="27" spans="1:39" ht="15.75" thickBot="1" x14ac:dyDescent="0.3">
      <c r="A27" s="107"/>
      <c r="B27" s="104" t="s">
        <v>106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</row>
    <row r="28" spans="1:39" x14ac:dyDescent="0.25">
      <c r="A28" s="107"/>
      <c r="B28" s="109"/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</row>
    <row r="29" spans="1:39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</row>
    <row r="30" spans="1:39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</row>
    <row r="31" spans="1:39" ht="18.75" x14ac:dyDescent="0.3">
      <c r="A31" s="103" t="s">
        <v>175</v>
      </c>
      <c r="B31" s="102"/>
      <c r="C31" s="102"/>
      <c r="D31" s="102"/>
      <c r="E31" s="102"/>
      <c r="F31" s="102"/>
      <c r="G31" s="102"/>
      <c r="H31" s="102"/>
      <c r="I31" s="102"/>
      <c r="J31" s="102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39" x14ac:dyDescent="0.2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39" ht="18.75" x14ac:dyDescent="0.3">
      <c r="A33" s="114"/>
      <c r="B33" s="87" t="s">
        <v>11</v>
      </c>
      <c r="C33" s="150" t="s">
        <v>213</v>
      </c>
      <c r="D33" s="114"/>
      <c r="E33" s="114"/>
      <c r="F33" s="114"/>
      <c r="G33" s="114"/>
      <c r="H33" s="114"/>
      <c r="I33" s="114"/>
      <c r="J33" s="114"/>
      <c r="L33" s="106"/>
      <c r="M33" s="106"/>
      <c r="N33" s="103" t="s">
        <v>183</v>
      </c>
      <c r="O33" s="102"/>
      <c r="P33" s="102"/>
      <c r="Q33" s="102"/>
      <c r="R33" s="102"/>
      <c r="S33" s="102"/>
      <c r="T33" s="102"/>
      <c r="U33" s="106"/>
      <c r="V33" s="106"/>
      <c r="Y33" s="103" t="s">
        <v>176</v>
      </c>
      <c r="Z33" s="102"/>
      <c r="AA33" s="102"/>
      <c r="AB33" s="102"/>
      <c r="AC33" s="102"/>
      <c r="AD33" s="102"/>
      <c r="AE33" s="102"/>
    </row>
    <row r="34" spans="1:39" ht="15.75" thickBot="1" x14ac:dyDescent="0.3">
      <c r="A34" s="114"/>
      <c r="B34" s="88" t="s">
        <v>170</v>
      </c>
      <c r="C34" s="86" t="s">
        <v>92</v>
      </c>
      <c r="D34" s="50" t="s">
        <v>93</v>
      </c>
      <c r="E34" s="50" t="s">
        <v>94</v>
      </c>
      <c r="F34" s="50" t="s">
        <v>112</v>
      </c>
      <c r="G34" s="50" t="s">
        <v>209</v>
      </c>
      <c r="H34" s="151" t="s">
        <v>212</v>
      </c>
      <c r="I34" s="114"/>
      <c r="J34" s="114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1:39" ht="19.5" thickBot="1" x14ac:dyDescent="0.3">
      <c r="A35" s="118">
        <v>1</v>
      </c>
      <c r="B35" s="83"/>
      <c r="C35" s="115"/>
      <c r="D35" s="115"/>
      <c r="E35" s="116">
        <f t="shared" ref="E35:E54" si="0">C35*D35</f>
        <v>0</v>
      </c>
      <c r="F35" s="115"/>
      <c r="G35" s="116">
        <f t="shared" ref="G35:G54" si="1">E35*F35</f>
        <v>0</v>
      </c>
      <c r="H35" s="117">
        <v>1</v>
      </c>
      <c r="I35" s="114"/>
      <c r="J35" s="114"/>
      <c r="L35" s="106"/>
      <c r="M35" s="106"/>
      <c r="N35" s="106"/>
      <c r="O35" s="129" t="s">
        <v>12</v>
      </c>
      <c r="P35" s="134">
        <f>B57</f>
        <v>0</v>
      </c>
      <c r="Q35" s="106"/>
      <c r="R35" s="106"/>
      <c r="S35" s="106"/>
      <c r="T35" s="106"/>
      <c r="U35" s="106"/>
      <c r="V35" s="106"/>
      <c r="Y35" s="65"/>
      <c r="Z35" s="65"/>
      <c r="AA35" s="96"/>
      <c r="AB35" s="96"/>
      <c r="AC35" s="96"/>
      <c r="AD35" s="96"/>
      <c r="AE35" s="97"/>
      <c r="AF35" s="96"/>
      <c r="AG35" s="96"/>
      <c r="AH35" s="91" t="s">
        <v>90</v>
      </c>
      <c r="AI35" s="91" t="s">
        <v>198</v>
      </c>
      <c r="AJ35" s="65"/>
      <c r="AK35" s="65"/>
      <c r="AL35" s="65"/>
      <c r="AM35" s="65"/>
    </row>
    <row r="36" spans="1:39" ht="19.5" thickBot="1" x14ac:dyDescent="0.3">
      <c r="A36" s="118">
        <v>2</v>
      </c>
      <c r="B36" s="83"/>
      <c r="C36" s="115"/>
      <c r="D36" s="115"/>
      <c r="E36" s="116">
        <f t="shared" si="0"/>
        <v>0</v>
      </c>
      <c r="F36" s="115"/>
      <c r="G36" s="116">
        <f t="shared" si="1"/>
        <v>0</v>
      </c>
      <c r="H36" s="117">
        <v>2</v>
      </c>
      <c r="I36" s="114"/>
      <c r="J36" s="114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Y36" s="65"/>
      <c r="Z36" s="65"/>
      <c r="AA36" s="93" t="s">
        <v>151</v>
      </c>
      <c r="AB36" s="94"/>
      <c r="AC36" s="94">
        <f>B57</f>
        <v>0</v>
      </c>
      <c r="AD36" s="94"/>
      <c r="AE36" s="94"/>
      <c r="AF36" s="94"/>
      <c r="AG36" s="95"/>
      <c r="AH36" s="91" t="s">
        <v>91</v>
      </c>
      <c r="AI36" s="91" t="s">
        <v>199</v>
      </c>
      <c r="AJ36" s="65"/>
      <c r="AK36" s="65"/>
      <c r="AL36" s="65"/>
      <c r="AM36" s="65"/>
    </row>
    <row r="37" spans="1:39" ht="19.5" thickBot="1" x14ac:dyDescent="0.3">
      <c r="A37" s="118">
        <v>3</v>
      </c>
      <c r="B37" s="83"/>
      <c r="C37" s="115"/>
      <c r="D37" s="115"/>
      <c r="E37" s="116">
        <f t="shared" si="0"/>
        <v>0</v>
      </c>
      <c r="F37" s="115"/>
      <c r="G37" s="116">
        <f t="shared" si="1"/>
        <v>0</v>
      </c>
      <c r="H37" s="117">
        <v>3</v>
      </c>
      <c r="I37" s="114"/>
      <c r="J37" s="114"/>
      <c r="L37" s="106"/>
      <c r="M37" s="106"/>
      <c r="N37" s="120"/>
      <c r="O37" s="130" t="s">
        <v>13</v>
      </c>
      <c r="P37" s="81"/>
      <c r="Q37" s="106"/>
      <c r="R37" s="106"/>
      <c r="S37" s="106"/>
      <c r="T37" s="106"/>
      <c r="U37" s="106"/>
      <c r="V37" s="106"/>
      <c r="Y37" s="65"/>
      <c r="Z37" s="65"/>
      <c r="AA37" s="72" t="s">
        <v>152</v>
      </c>
      <c r="AB37" s="73"/>
      <c r="AC37" s="73">
        <f>P37</f>
        <v>0</v>
      </c>
      <c r="AD37" s="73"/>
      <c r="AE37" s="73"/>
      <c r="AF37" s="73"/>
      <c r="AG37" s="74"/>
      <c r="AH37" s="69" t="s">
        <v>91</v>
      </c>
      <c r="AI37" s="91" t="s">
        <v>200</v>
      </c>
      <c r="AJ37" s="66"/>
      <c r="AK37" s="66"/>
      <c r="AL37" s="66"/>
      <c r="AM37" s="66"/>
    </row>
    <row r="38" spans="1:39" ht="57" thickBot="1" x14ac:dyDescent="0.3">
      <c r="A38" s="118">
        <v>4</v>
      </c>
      <c r="B38" s="83"/>
      <c r="C38" s="115"/>
      <c r="D38" s="115"/>
      <c r="E38" s="116">
        <f t="shared" si="0"/>
        <v>0</v>
      </c>
      <c r="F38" s="115"/>
      <c r="G38" s="116">
        <f t="shared" si="1"/>
        <v>0</v>
      </c>
      <c r="H38" s="117">
        <v>4</v>
      </c>
      <c r="I38" s="114"/>
      <c r="J38" s="114"/>
      <c r="L38" s="106"/>
      <c r="M38" s="106"/>
      <c r="N38" s="121"/>
      <c r="O38" s="106"/>
      <c r="P38" s="106"/>
      <c r="Q38" s="106"/>
      <c r="R38" s="106"/>
      <c r="S38" s="106"/>
      <c r="T38" s="106"/>
      <c r="U38" s="106"/>
      <c r="V38" s="106"/>
      <c r="Y38" s="65"/>
      <c r="Z38" s="65"/>
      <c r="AA38" s="75" t="s">
        <v>4</v>
      </c>
      <c r="AB38" s="76" t="s">
        <v>3</v>
      </c>
      <c r="AC38" s="75" t="s">
        <v>5</v>
      </c>
      <c r="AD38" s="76" t="s">
        <v>6</v>
      </c>
      <c r="AE38" s="76" t="s">
        <v>7</v>
      </c>
      <c r="AF38" s="76" t="s">
        <v>172</v>
      </c>
      <c r="AG38" s="76" t="s">
        <v>173</v>
      </c>
      <c r="AH38" s="67"/>
      <c r="AI38" s="67"/>
      <c r="AJ38" s="67"/>
      <c r="AK38" s="67"/>
      <c r="AL38" s="67"/>
      <c r="AM38" s="67"/>
    </row>
    <row r="39" spans="1:39" ht="16.5" thickBot="1" x14ac:dyDescent="0.3">
      <c r="A39" s="118">
        <v>5</v>
      </c>
      <c r="B39" s="83"/>
      <c r="C39" s="115"/>
      <c r="D39" s="115"/>
      <c r="E39" s="116">
        <f t="shared" si="0"/>
        <v>0</v>
      </c>
      <c r="F39" s="115"/>
      <c r="G39" s="116">
        <f t="shared" si="1"/>
        <v>0</v>
      </c>
      <c r="H39" s="114"/>
      <c r="I39" s="114"/>
      <c r="J39" s="114"/>
      <c r="L39" s="106"/>
      <c r="M39" s="106"/>
      <c r="N39" s="122" t="s">
        <v>184</v>
      </c>
      <c r="O39" s="130" t="s">
        <v>153</v>
      </c>
      <c r="P39" s="81"/>
      <c r="Q39" s="106"/>
      <c r="R39" s="106"/>
      <c r="S39" s="106"/>
      <c r="T39" s="106"/>
      <c r="U39" s="106"/>
      <c r="V39" s="106"/>
      <c r="Y39" s="65"/>
      <c r="Z39" s="65"/>
      <c r="AA39" s="90"/>
      <c r="AB39" s="90"/>
      <c r="AC39" s="90"/>
      <c r="AD39" s="90"/>
      <c r="AE39" s="90"/>
      <c r="AF39" s="90"/>
      <c r="AG39" s="89"/>
      <c r="AH39" s="65" t="s">
        <v>174</v>
      </c>
      <c r="AI39" s="65"/>
      <c r="AJ39" s="92"/>
      <c r="AK39" s="92"/>
      <c r="AL39" s="92"/>
      <c r="AM39" s="65"/>
    </row>
    <row r="40" spans="1:39" ht="15.75" thickBot="1" x14ac:dyDescent="0.3">
      <c r="A40" s="118">
        <v>6</v>
      </c>
      <c r="B40" s="83"/>
      <c r="C40" s="115"/>
      <c r="D40" s="115"/>
      <c r="E40" s="116">
        <f t="shared" si="0"/>
        <v>0</v>
      </c>
      <c r="F40" s="115"/>
      <c r="G40" s="116">
        <f t="shared" si="1"/>
        <v>0</v>
      </c>
      <c r="H40" s="114"/>
      <c r="I40" s="114"/>
      <c r="J40" s="114"/>
      <c r="L40" s="106"/>
      <c r="M40" s="106"/>
      <c r="N40" s="122" t="s">
        <v>185</v>
      </c>
      <c r="O40" s="106"/>
      <c r="P40" s="106"/>
      <c r="Q40" s="106"/>
      <c r="R40" s="106"/>
      <c r="S40" s="106"/>
      <c r="T40" s="106"/>
      <c r="U40" s="106"/>
      <c r="V40" s="106"/>
      <c r="Y40" s="65"/>
      <c r="Z40" s="65"/>
      <c r="AA40" s="90"/>
      <c r="AB40" s="90"/>
      <c r="AC40" s="90"/>
      <c r="AD40" s="90"/>
      <c r="AE40" s="90"/>
      <c r="AF40" s="90"/>
      <c r="AG40" s="89"/>
      <c r="AH40" s="65"/>
      <c r="AI40" s="65"/>
      <c r="AJ40" s="65"/>
      <c r="AK40" s="65"/>
      <c r="AL40" s="65"/>
      <c r="AM40" s="65"/>
    </row>
    <row r="41" spans="1:39" ht="16.5" thickBot="1" x14ac:dyDescent="0.3">
      <c r="A41" s="118">
        <v>7</v>
      </c>
      <c r="B41" s="83"/>
      <c r="C41" s="115"/>
      <c r="D41" s="115"/>
      <c r="E41" s="116">
        <f t="shared" si="0"/>
        <v>0</v>
      </c>
      <c r="F41" s="115"/>
      <c r="G41" s="116">
        <f t="shared" si="1"/>
        <v>0</v>
      </c>
      <c r="H41" s="114"/>
      <c r="I41" s="114"/>
      <c r="J41" s="114"/>
      <c r="L41" s="106"/>
      <c r="M41" s="106"/>
      <c r="N41" s="122" t="s">
        <v>186</v>
      </c>
      <c r="O41" s="131" t="s">
        <v>10</v>
      </c>
      <c r="P41" s="81"/>
      <c r="Q41" s="106"/>
      <c r="R41" s="106"/>
      <c r="S41" s="106"/>
      <c r="T41" s="106"/>
      <c r="U41" s="106"/>
      <c r="V41" s="106"/>
      <c r="Y41" s="65"/>
      <c r="Z41" s="65"/>
      <c r="AA41" s="90"/>
      <c r="AB41" s="90"/>
      <c r="AC41" s="90"/>
      <c r="AD41" s="90"/>
      <c r="AE41" s="90"/>
      <c r="AF41" s="90"/>
      <c r="AG41" s="89"/>
      <c r="AH41" s="65"/>
      <c r="AI41" s="65"/>
      <c r="AJ41" s="65"/>
      <c r="AK41" s="65"/>
      <c r="AL41" s="65"/>
      <c r="AM41" s="65"/>
    </row>
    <row r="42" spans="1:39" ht="16.5" thickBot="1" x14ac:dyDescent="0.3">
      <c r="A42" s="118">
        <v>8</v>
      </c>
      <c r="B42" s="83"/>
      <c r="C42" s="115"/>
      <c r="D42" s="115"/>
      <c r="E42" s="116">
        <f t="shared" si="0"/>
        <v>0</v>
      </c>
      <c r="F42" s="115"/>
      <c r="G42" s="116">
        <f t="shared" si="1"/>
        <v>0</v>
      </c>
      <c r="H42" s="114"/>
      <c r="I42" s="114"/>
      <c r="J42" s="114"/>
      <c r="L42" s="106"/>
      <c r="M42" s="106"/>
      <c r="N42" s="122" t="s">
        <v>187</v>
      </c>
      <c r="O42" s="132" t="s">
        <v>154</v>
      </c>
      <c r="P42" s="81"/>
      <c r="Q42" s="106"/>
      <c r="R42" s="106"/>
      <c r="S42" s="106"/>
      <c r="T42" s="106"/>
      <c r="U42" s="106"/>
      <c r="V42" s="106"/>
      <c r="Y42" s="65"/>
      <c r="Z42" s="65"/>
      <c r="AA42" s="90"/>
      <c r="AB42" s="90"/>
      <c r="AC42" s="90"/>
      <c r="AD42" s="90"/>
      <c r="AE42" s="90"/>
      <c r="AF42" s="90"/>
      <c r="AG42" s="89"/>
      <c r="AH42" s="65"/>
      <c r="AI42" s="65"/>
      <c r="AJ42" s="65"/>
      <c r="AK42" s="65"/>
      <c r="AL42" s="65"/>
      <c r="AM42" s="65"/>
    </row>
    <row r="43" spans="1:39" ht="16.5" thickBot="1" x14ac:dyDescent="0.3">
      <c r="A43" s="118">
        <v>9</v>
      </c>
      <c r="B43" s="83"/>
      <c r="C43" s="115"/>
      <c r="D43" s="115"/>
      <c r="E43" s="116">
        <f t="shared" si="0"/>
        <v>0</v>
      </c>
      <c r="F43" s="115"/>
      <c r="G43" s="116">
        <f t="shared" si="1"/>
        <v>0</v>
      </c>
      <c r="H43" s="114"/>
      <c r="I43" s="114"/>
      <c r="J43" s="114"/>
      <c r="L43" s="106"/>
      <c r="M43" s="106"/>
      <c r="N43" s="122" t="s">
        <v>188</v>
      </c>
      <c r="O43" s="132"/>
      <c r="P43" s="81"/>
      <c r="Q43" s="106"/>
      <c r="R43" s="106"/>
      <c r="S43" s="106"/>
      <c r="T43" s="106"/>
      <c r="U43" s="106"/>
      <c r="V43" s="106"/>
      <c r="Y43" s="65"/>
      <c r="Z43" s="65"/>
      <c r="AA43" s="90"/>
      <c r="AB43" s="90"/>
      <c r="AC43" s="90"/>
      <c r="AD43" s="90"/>
      <c r="AE43" s="90"/>
      <c r="AF43" s="90"/>
      <c r="AG43" s="89"/>
      <c r="AH43" s="68"/>
      <c r="AI43" s="65"/>
      <c r="AJ43" s="65"/>
      <c r="AK43" s="65"/>
      <c r="AL43" s="65"/>
      <c r="AM43" s="65"/>
    </row>
    <row r="44" spans="1:39" s="4" customFormat="1" ht="16.5" thickBot="1" x14ac:dyDescent="0.3">
      <c r="A44" s="119">
        <v>10</v>
      </c>
      <c r="B44" s="83"/>
      <c r="C44" s="115"/>
      <c r="D44" s="115"/>
      <c r="E44" s="116">
        <f t="shared" si="0"/>
        <v>0</v>
      </c>
      <c r="F44" s="115"/>
      <c r="G44" s="116">
        <f t="shared" si="1"/>
        <v>0</v>
      </c>
      <c r="H44" s="114"/>
      <c r="I44" s="114"/>
      <c r="J44" s="114"/>
      <c r="L44" s="106"/>
      <c r="M44" s="106"/>
      <c r="N44" s="122" t="s">
        <v>189</v>
      </c>
      <c r="O44" s="132"/>
      <c r="P44" s="81"/>
      <c r="Q44" s="106"/>
      <c r="R44" s="106"/>
      <c r="S44" s="106"/>
      <c r="T44" s="106"/>
      <c r="U44" s="106"/>
      <c r="V44" s="106"/>
      <c r="Y44" s="65"/>
      <c r="Z44" s="65"/>
      <c r="AA44" s="90"/>
      <c r="AB44" s="90"/>
      <c r="AC44" s="90"/>
      <c r="AD44" s="90"/>
      <c r="AE44" s="90"/>
      <c r="AF44" s="90"/>
      <c r="AG44" s="89"/>
      <c r="AH44" s="68"/>
      <c r="AI44" s="65"/>
      <c r="AJ44" s="65"/>
      <c r="AK44" s="65"/>
      <c r="AL44" s="65"/>
      <c r="AM44" s="65"/>
    </row>
    <row r="45" spans="1:39" ht="16.5" thickBot="1" x14ac:dyDescent="0.3">
      <c r="A45" s="118">
        <v>11</v>
      </c>
      <c r="B45" s="83"/>
      <c r="C45" s="115"/>
      <c r="D45" s="115"/>
      <c r="E45" s="116">
        <f t="shared" si="0"/>
        <v>0</v>
      </c>
      <c r="F45" s="115"/>
      <c r="G45" s="116">
        <f t="shared" si="1"/>
        <v>0</v>
      </c>
      <c r="H45" s="114"/>
      <c r="I45" s="114"/>
      <c r="J45" s="114"/>
      <c r="L45" s="106"/>
      <c r="M45" s="106"/>
      <c r="N45" s="122" t="s">
        <v>190</v>
      </c>
      <c r="O45" s="132"/>
      <c r="P45" s="81"/>
      <c r="Q45" s="106"/>
      <c r="R45" s="106"/>
      <c r="S45" s="106"/>
      <c r="T45" s="106"/>
      <c r="U45" s="106"/>
      <c r="V45" s="106"/>
      <c r="Y45" s="65"/>
      <c r="Z45" s="65"/>
      <c r="AA45" s="90"/>
      <c r="AB45" s="90"/>
      <c r="AC45" s="90"/>
      <c r="AD45" s="90"/>
      <c r="AE45" s="90"/>
      <c r="AF45" s="90"/>
      <c r="AG45" s="89"/>
      <c r="AH45" s="68"/>
      <c r="AI45" s="65"/>
      <c r="AJ45" s="65"/>
      <c r="AK45" s="65"/>
      <c r="AL45" s="65"/>
      <c r="AM45" s="65"/>
    </row>
    <row r="46" spans="1:39" ht="16.5" thickBot="1" x14ac:dyDescent="0.3">
      <c r="A46" s="119">
        <v>12</v>
      </c>
      <c r="B46" s="83"/>
      <c r="C46" s="115"/>
      <c r="D46" s="115"/>
      <c r="E46" s="116">
        <f t="shared" si="0"/>
        <v>0</v>
      </c>
      <c r="F46" s="115"/>
      <c r="G46" s="116">
        <f t="shared" si="1"/>
        <v>0</v>
      </c>
      <c r="H46" s="114"/>
      <c r="I46" s="114"/>
      <c r="J46" s="114"/>
      <c r="L46" s="106"/>
      <c r="M46" s="106"/>
      <c r="N46" s="122" t="s">
        <v>191</v>
      </c>
      <c r="O46" s="132"/>
      <c r="P46" s="81"/>
      <c r="Q46" s="106"/>
      <c r="R46" s="106"/>
      <c r="S46" s="106"/>
      <c r="T46" s="106"/>
      <c r="U46" s="106"/>
      <c r="V46" s="106"/>
      <c r="Y46" s="65"/>
      <c r="Z46" s="65"/>
      <c r="AA46" s="90"/>
      <c r="AB46" s="90"/>
      <c r="AC46" s="90"/>
      <c r="AD46" s="90"/>
      <c r="AE46" s="90"/>
      <c r="AF46" s="90"/>
      <c r="AG46" s="89"/>
      <c r="AH46" s="68"/>
      <c r="AI46" s="65"/>
      <c r="AJ46" s="65"/>
      <c r="AK46" s="65"/>
      <c r="AL46" s="65"/>
      <c r="AM46" s="65"/>
    </row>
    <row r="47" spans="1:39" ht="16.5" thickBot="1" x14ac:dyDescent="0.3">
      <c r="A47" s="118">
        <v>13</v>
      </c>
      <c r="B47" s="83"/>
      <c r="C47" s="115"/>
      <c r="D47" s="115"/>
      <c r="E47" s="116">
        <f t="shared" si="0"/>
        <v>0</v>
      </c>
      <c r="F47" s="115"/>
      <c r="G47" s="116">
        <f t="shared" si="1"/>
        <v>0</v>
      </c>
      <c r="H47" s="114"/>
      <c r="I47" s="114"/>
      <c r="J47" s="114"/>
      <c r="L47" s="106"/>
      <c r="M47" s="106"/>
      <c r="N47" s="123"/>
      <c r="O47" s="133"/>
      <c r="P47" s="81"/>
      <c r="Q47" s="106"/>
      <c r="R47" s="106"/>
      <c r="S47" s="106"/>
      <c r="T47" s="106"/>
      <c r="U47" s="106"/>
      <c r="V47" s="106"/>
      <c r="Y47" s="65"/>
      <c r="Z47" s="65"/>
      <c r="AA47" s="90"/>
      <c r="AB47" s="90"/>
      <c r="AC47" s="90"/>
      <c r="AD47" s="90"/>
      <c r="AE47" s="90"/>
      <c r="AF47" s="90"/>
      <c r="AG47" s="89"/>
      <c r="AH47" s="68"/>
      <c r="AI47" s="65"/>
      <c r="AJ47" s="65"/>
      <c r="AK47" s="65"/>
      <c r="AL47" s="65"/>
      <c r="AM47" s="65"/>
    </row>
    <row r="48" spans="1:39" ht="15.75" thickBot="1" x14ac:dyDescent="0.3">
      <c r="A48" s="119">
        <v>14</v>
      </c>
      <c r="B48" s="83"/>
      <c r="C48" s="115"/>
      <c r="D48" s="115"/>
      <c r="E48" s="116">
        <f t="shared" si="0"/>
        <v>0</v>
      </c>
      <c r="F48" s="115"/>
      <c r="G48" s="116">
        <f t="shared" si="1"/>
        <v>0</v>
      </c>
      <c r="H48" s="114"/>
      <c r="I48" s="114"/>
      <c r="J48" s="114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Y48" s="65"/>
      <c r="Z48" s="65"/>
      <c r="AA48" s="90"/>
      <c r="AB48" s="90"/>
      <c r="AC48" s="90"/>
      <c r="AD48" s="90"/>
      <c r="AE48" s="90"/>
      <c r="AF48" s="90"/>
      <c r="AG48" s="89"/>
      <c r="AH48" s="68"/>
      <c r="AI48" s="65"/>
      <c r="AJ48" s="65"/>
      <c r="AK48" s="65"/>
      <c r="AL48" s="65"/>
      <c r="AM48" s="65"/>
    </row>
    <row r="49" spans="1:39" ht="16.5" thickBot="1" x14ac:dyDescent="0.3">
      <c r="A49" s="118">
        <v>15</v>
      </c>
      <c r="B49" s="83"/>
      <c r="C49" s="115"/>
      <c r="D49" s="115"/>
      <c r="E49" s="116">
        <f t="shared" si="0"/>
        <v>0</v>
      </c>
      <c r="F49" s="115"/>
      <c r="G49" s="116">
        <f t="shared" si="1"/>
        <v>0</v>
      </c>
      <c r="H49" s="114"/>
      <c r="I49" s="114"/>
      <c r="J49" s="114"/>
      <c r="L49" s="106"/>
      <c r="M49" s="106"/>
      <c r="N49" s="120"/>
      <c r="O49" s="124" t="s">
        <v>155</v>
      </c>
      <c r="P49" s="98"/>
      <c r="Q49" s="99"/>
      <c r="R49" s="100"/>
      <c r="S49" s="106"/>
      <c r="T49" s="85"/>
      <c r="U49" s="106"/>
      <c r="V49" s="106"/>
      <c r="Y49" s="65"/>
      <c r="Z49" s="65"/>
      <c r="AA49" s="90"/>
      <c r="AB49" s="90"/>
      <c r="AC49" s="90"/>
      <c r="AD49" s="90"/>
      <c r="AE49" s="90"/>
      <c r="AF49" s="90"/>
      <c r="AG49" s="89"/>
      <c r="AH49" s="68"/>
      <c r="AI49" s="65"/>
      <c r="AJ49" s="65"/>
      <c r="AK49" s="65"/>
      <c r="AL49" s="65"/>
      <c r="AM49" s="65"/>
    </row>
    <row r="50" spans="1:39" x14ac:dyDescent="0.25">
      <c r="A50" s="119">
        <v>16</v>
      </c>
      <c r="B50" s="83"/>
      <c r="C50" s="115"/>
      <c r="D50" s="115"/>
      <c r="E50" s="116">
        <f t="shared" si="0"/>
        <v>0</v>
      </c>
      <c r="F50" s="115"/>
      <c r="G50" s="116">
        <f t="shared" si="1"/>
        <v>0</v>
      </c>
      <c r="H50" s="114"/>
      <c r="I50" s="114"/>
      <c r="J50" s="114"/>
      <c r="L50" s="106"/>
      <c r="M50" s="106"/>
      <c r="N50" s="122"/>
      <c r="O50" s="125"/>
      <c r="P50" s="70" t="s">
        <v>171</v>
      </c>
      <c r="Q50" s="71" t="s">
        <v>201</v>
      </c>
      <c r="R50" s="71" t="s">
        <v>202</v>
      </c>
      <c r="S50" s="85"/>
      <c r="T50" s="55" t="s">
        <v>203</v>
      </c>
      <c r="U50" s="106"/>
      <c r="V50" s="106"/>
      <c r="Y50" s="65"/>
      <c r="Z50" s="65"/>
      <c r="AA50" s="90"/>
      <c r="AB50" s="90"/>
      <c r="AC50" s="90"/>
      <c r="AD50" s="90"/>
      <c r="AE50" s="90"/>
      <c r="AF50" s="90"/>
      <c r="AG50" s="89"/>
      <c r="AH50" s="68"/>
      <c r="AI50" s="65"/>
      <c r="AJ50" s="65"/>
      <c r="AK50" s="65"/>
      <c r="AL50" s="65"/>
      <c r="AM50" s="65"/>
    </row>
    <row r="51" spans="1:39" ht="15.75" x14ac:dyDescent="0.25">
      <c r="A51" s="118">
        <v>17</v>
      </c>
      <c r="B51" s="83"/>
      <c r="C51" s="115"/>
      <c r="D51" s="115"/>
      <c r="E51" s="116">
        <f t="shared" si="0"/>
        <v>0</v>
      </c>
      <c r="F51" s="115"/>
      <c r="G51" s="116">
        <f t="shared" si="1"/>
        <v>0</v>
      </c>
      <c r="H51" s="114"/>
      <c r="I51" s="114"/>
      <c r="J51" s="114"/>
      <c r="L51" s="106"/>
      <c r="M51" s="106"/>
      <c r="N51" s="122"/>
      <c r="O51" s="126">
        <v>1</v>
      </c>
      <c r="P51" s="101" t="str">
        <f>IF(AG39="oui",AF39,"")</f>
        <v/>
      </c>
      <c r="Q51" s="54"/>
      <c r="R51" s="54"/>
      <c r="S51" s="85"/>
      <c r="T51" s="82"/>
      <c r="U51" s="106"/>
      <c r="V51" s="106"/>
      <c r="Y51" s="65"/>
      <c r="Z51" s="65"/>
      <c r="AA51" s="90"/>
      <c r="AB51" s="90"/>
      <c r="AC51" s="90"/>
      <c r="AD51" s="90"/>
      <c r="AE51" s="90"/>
      <c r="AF51" s="90"/>
      <c r="AG51" s="89"/>
      <c r="AH51" s="68"/>
      <c r="AI51" s="65"/>
      <c r="AJ51" s="65"/>
      <c r="AK51" s="65"/>
      <c r="AL51" s="65"/>
      <c r="AM51" s="65"/>
    </row>
    <row r="52" spans="1:39" ht="15.75" x14ac:dyDescent="0.25">
      <c r="A52" s="119">
        <v>18</v>
      </c>
      <c r="B52" s="83"/>
      <c r="C52" s="115"/>
      <c r="D52" s="115"/>
      <c r="E52" s="116">
        <f t="shared" si="0"/>
        <v>0</v>
      </c>
      <c r="F52" s="115"/>
      <c r="G52" s="116">
        <f t="shared" si="1"/>
        <v>0</v>
      </c>
      <c r="H52" s="114"/>
      <c r="I52" s="114"/>
      <c r="J52" s="114"/>
      <c r="L52" s="106"/>
      <c r="M52" s="106"/>
      <c r="N52" s="122" t="s">
        <v>192</v>
      </c>
      <c r="O52" s="126">
        <v>2</v>
      </c>
      <c r="P52" s="101" t="str">
        <f t="shared" ref="P52:P78" si="2">IF(AG40="oui",AF40,"")</f>
        <v/>
      </c>
      <c r="Q52" s="54"/>
      <c r="R52" s="54"/>
      <c r="S52" s="85"/>
      <c r="T52" s="82"/>
      <c r="U52" s="106"/>
      <c r="V52" s="106"/>
      <c r="Y52" s="65"/>
      <c r="Z52" s="65"/>
      <c r="AA52" s="90"/>
      <c r="AB52" s="90"/>
      <c r="AC52" s="90"/>
      <c r="AD52" s="90"/>
      <c r="AE52" s="90"/>
      <c r="AF52" s="90"/>
      <c r="AG52" s="89"/>
      <c r="AH52" s="68"/>
      <c r="AI52" s="65"/>
      <c r="AJ52" s="65"/>
      <c r="AK52" s="65"/>
      <c r="AL52" s="65"/>
      <c r="AM52" s="65"/>
    </row>
    <row r="53" spans="1:39" ht="15.75" x14ac:dyDescent="0.25">
      <c r="A53" s="118">
        <v>19</v>
      </c>
      <c r="B53" s="83"/>
      <c r="C53" s="115"/>
      <c r="D53" s="115"/>
      <c r="E53" s="116">
        <f t="shared" si="0"/>
        <v>0</v>
      </c>
      <c r="F53" s="115"/>
      <c r="G53" s="116">
        <f t="shared" si="1"/>
        <v>0</v>
      </c>
      <c r="H53" s="114"/>
      <c r="I53" s="114"/>
      <c r="J53" s="114"/>
      <c r="L53" s="106"/>
      <c r="M53" s="106"/>
      <c r="N53" s="122" t="s">
        <v>193</v>
      </c>
      <c r="O53" s="126">
        <v>3</v>
      </c>
      <c r="P53" s="101" t="str">
        <f t="shared" si="2"/>
        <v/>
      </c>
      <c r="Q53" s="54"/>
      <c r="R53" s="54"/>
      <c r="S53" s="85"/>
      <c r="T53" s="82"/>
      <c r="U53" s="106"/>
      <c r="V53" s="106"/>
      <c r="Y53" s="65"/>
      <c r="Z53" s="65"/>
      <c r="AA53" s="90"/>
      <c r="AB53" s="90"/>
      <c r="AC53" s="90"/>
      <c r="AD53" s="90"/>
      <c r="AE53" s="90"/>
      <c r="AF53" s="90"/>
      <c r="AG53" s="89"/>
      <c r="AH53" s="68"/>
      <c r="AI53" s="65"/>
      <c r="AJ53" s="65"/>
      <c r="AK53" s="65"/>
      <c r="AL53" s="65"/>
      <c r="AM53" s="65"/>
    </row>
    <row r="54" spans="1:39" ht="15.75" x14ac:dyDescent="0.25">
      <c r="A54" s="119">
        <v>20</v>
      </c>
      <c r="B54" s="83"/>
      <c r="C54" s="115"/>
      <c r="D54" s="115"/>
      <c r="E54" s="116">
        <f t="shared" si="0"/>
        <v>0</v>
      </c>
      <c r="F54" s="115"/>
      <c r="G54" s="116">
        <f t="shared" si="1"/>
        <v>0</v>
      </c>
      <c r="H54" s="114"/>
      <c r="I54" s="114"/>
      <c r="J54" s="114"/>
      <c r="L54" s="106"/>
      <c r="M54" s="106"/>
      <c r="N54" s="122" t="s">
        <v>185</v>
      </c>
      <c r="O54" s="126">
        <v>4</v>
      </c>
      <c r="P54" s="101" t="str">
        <f t="shared" si="2"/>
        <v/>
      </c>
      <c r="Q54" s="54"/>
      <c r="R54" s="54"/>
      <c r="S54" s="85"/>
      <c r="T54" s="82"/>
      <c r="U54" s="106"/>
      <c r="V54" s="106"/>
      <c r="Y54" s="65"/>
      <c r="Z54" s="65"/>
      <c r="AA54" s="90"/>
      <c r="AB54" s="90"/>
      <c r="AC54" s="90"/>
      <c r="AD54" s="90"/>
      <c r="AE54" s="90"/>
      <c r="AF54" s="90"/>
      <c r="AG54" s="89"/>
      <c r="AH54" s="68"/>
      <c r="AI54" s="65"/>
      <c r="AJ54" s="65"/>
      <c r="AK54" s="65"/>
      <c r="AL54" s="65"/>
      <c r="AM54" s="65"/>
    </row>
    <row r="55" spans="1:39" ht="16.5" thickBot="1" x14ac:dyDescent="0.3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L55" s="106"/>
      <c r="M55" s="106"/>
      <c r="N55" s="122" t="s">
        <v>194</v>
      </c>
      <c r="O55" s="126">
        <v>5</v>
      </c>
      <c r="P55" s="101" t="str">
        <f t="shared" si="2"/>
        <v/>
      </c>
      <c r="Q55" s="54"/>
      <c r="R55" s="54"/>
      <c r="S55" s="85"/>
      <c r="T55" s="82"/>
      <c r="U55" s="106"/>
      <c r="V55" s="106"/>
      <c r="Y55" s="65"/>
      <c r="Z55" s="65"/>
      <c r="AA55" s="90"/>
      <c r="AB55" s="90"/>
      <c r="AC55" s="90"/>
      <c r="AD55" s="90"/>
      <c r="AE55" s="90"/>
      <c r="AF55" s="90"/>
      <c r="AG55" s="89"/>
      <c r="AH55" s="68"/>
      <c r="AI55" s="65"/>
      <c r="AJ55" s="65"/>
      <c r="AK55" s="65"/>
      <c r="AL55" s="65"/>
      <c r="AM55" s="65"/>
    </row>
    <row r="56" spans="1:39" ht="16.5" thickBot="1" x14ac:dyDescent="0.3">
      <c r="A56" s="138"/>
      <c r="B56" s="139" t="s">
        <v>208</v>
      </c>
      <c r="C56" s="138"/>
      <c r="D56" s="114"/>
      <c r="E56" s="114"/>
      <c r="F56" s="114"/>
      <c r="G56" s="114"/>
      <c r="H56" s="114"/>
      <c r="I56" s="114"/>
      <c r="J56" s="114"/>
      <c r="L56" s="106"/>
      <c r="M56" s="106"/>
      <c r="N56" s="122" t="s">
        <v>185</v>
      </c>
      <c r="O56" s="126">
        <v>6</v>
      </c>
      <c r="P56" s="101" t="str">
        <f t="shared" si="2"/>
        <v/>
      </c>
      <c r="Q56" s="54"/>
      <c r="R56" s="54"/>
      <c r="S56" s="85"/>
      <c r="T56" s="82"/>
      <c r="U56" s="106"/>
      <c r="V56" s="106"/>
      <c r="Y56" s="65"/>
      <c r="Z56" s="65"/>
      <c r="AA56" s="90"/>
      <c r="AB56" s="90"/>
      <c r="AC56" s="90"/>
      <c r="AD56" s="90"/>
      <c r="AE56" s="90"/>
      <c r="AF56" s="90"/>
      <c r="AG56" s="89"/>
      <c r="AH56" s="68"/>
      <c r="AI56" s="65"/>
      <c r="AJ56" s="65"/>
      <c r="AK56" s="65"/>
      <c r="AL56" s="65"/>
      <c r="AM56" s="65"/>
    </row>
    <row r="57" spans="1:39" ht="16.5" thickBot="1" x14ac:dyDescent="0.3">
      <c r="A57" s="138"/>
      <c r="B57" s="84"/>
      <c r="C57" s="138"/>
      <c r="D57" s="114"/>
      <c r="E57" s="77" t="s">
        <v>96</v>
      </c>
      <c r="F57" s="77"/>
      <c r="G57" s="77"/>
      <c r="H57" s="77"/>
      <c r="I57" s="77"/>
      <c r="J57" s="114"/>
      <c r="L57" s="106"/>
      <c r="M57" s="106"/>
      <c r="N57" s="122"/>
      <c r="O57" s="126">
        <v>7</v>
      </c>
      <c r="P57" s="101" t="str">
        <f t="shared" si="2"/>
        <v/>
      </c>
      <c r="Q57" s="54"/>
      <c r="R57" s="54"/>
      <c r="S57" s="85"/>
      <c r="T57" s="82"/>
      <c r="U57" s="106"/>
      <c r="V57" s="106"/>
      <c r="Y57" s="65"/>
      <c r="Z57" s="65"/>
      <c r="AA57" s="90"/>
      <c r="AB57" s="90"/>
      <c r="AC57" s="90"/>
      <c r="AD57" s="90"/>
      <c r="AE57" s="90"/>
      <c r="AF57" s="90"/>
      <c r="AG57" s="89"/>
      <c r="AH57" s="68"/>
      <c r="AI57" s="65"/>
      <c r="AJ57" s="65"/>
      <c r="AK57" s="65"/>
      <c r="AL57" s="65"/>
      <c r="AM57" s="65"/>
    </row>
    <row r="58" spans="1:39" ht="45" x14ac:dyDescent="0.25">
      <c r="A58" s="138"/>
      <c r="B58" s="138"/>
      <c r="C58" s="138"/>
      <c r="D58" s="114"/>
      <c r="E58" s="77"/>
      <c r="F58" s="78" t="s">
        <v>102</v>
      </c>
      <c r="G58" s="78" t="s">
        <v>103</v>
      </c>
      <c r="H58" s="78" t="s">
        <v>156</v>
      </c>
      <c r="I58" s="78" t="s">
        <v>105</v>
      </c>
      <c r="J58" s="114"/>
      <c r="L58" s="106"/>
      <c r="M58" s="106"/>
      <c r="N58" s="122"/>
      <c r="O58" s="126">
        <v>8</v>
      </c>
      <c r="P58" s="101" t="str">
        <f t="shared" si="2"/>
        <v/>
      </c>
      <c r="Q58" s="54"/>
      <c r="R58" s="54"/>
      <c r="S58" s="85"/>
      <c r="T58" s="82"/>
      <c r="U58" s="106"/>
      <c r="V58" s="106"/>
      <c r="Y58" s="65"/>
      <c r="Z58" s="65"/>
      <c r="AA58" s="90"/>
      <c r="AB58" s="90"/>
      <c r="AC58" s="90"/>
      <c r="AD58" s="90"/>
      <c r="AE58" s="90"/>
      <c r="AF58" s="90"/>
      <c r="AG58" s="89"/>
      <c r="AH58" s="68"/>
      <c r="AI58" s="65"/>
      <c r="AJ58" s="65"/>
      <c r="AK58" s="65"/>
      <c r="AL58" s="65"/>
      <c r="AM58" s="65"/>
    </row>
    <row r="59" spans="1:39" ht="30" x14ac:dyDescent="0.25">
      <c r="A59" s="138"/>
      <c r="B59" s="138"/>
      <c r="C59" s="138"/>
      <c r="D59" s="114"/>
      <c r="E59" s="77"/>
      <c r="F59" s="78" t="s">
        <v>169</v>
      </c>
      <c r="G59" s="78" t="s">
        <v>168</v>
      </c>
      <c r="H59" s="78" t="s">
        <v>167</v>
      </c>
      <c r="I59" s="78" t="s">
        <v>166</v>
      </c>
      <c r="J59" s="114"/>
      <c r="L59" s="106"/>
      <c r="M59" s="106"/>
      <c r="N59" s="122"/>
      <c r="O59" s="126"/>
      <c r="P59" s="101" t="str">
        <f t="shared" si="2"/>
        <v/>
      </c>
      <c r="Q59" s="54"/>
      <c r="R59" s="54"/>
      <c r="S59" s="85"/>
      <c r="T59" s="82"/>
      <c r="U59" s="106"/>
      <c r="V59" s="106"/>
      <c r="Y59" s="65"/>
      <c r="Z59" s="65"/>
      <c r="AA59" s="90"/>
      <c r="AB59" s="90"/>
      <c r="AC59" s="90"/>
      <c r="AD59" s="90"/>
      <c r="AE59" s="90"/>
      <c r="AF59" s="90"/>
      <c r="AG59" s="89"/>
      <c r="AH59" s="68"/>
      <c r="AI59" s="65"/>
      <c r="AJ59" s="65"/>
      <c r="AK59" s="65"/>
      <c r="AL59" s="65"/>
      <c r="AM59" s="65"/>
    </row>
    <row r="60" spans="1:39" x14ac:dyDescent="0.25">
      <c r="A60" s="138"/>
      <c r="B60" s="138"/>
      <c r="C60" s="138"/>
      <c r="D60" s="114"/>
      <c r="E60" s="77"/>
      <c r="F60" s="79">
        <v>1</v>
      </c>
      <c r="G60" s="79">
        <v>2</v>
      </c>
      <c r="H60" s="79">
        <v>3</v>
      </c>
      <c r="I60" s="79">
        <v>4</v>
      </c>
      <c r="J60" s="114"/>
      <c r="L60" s="106"/>
      <c r="M60" s="106"/>
      <c r="N60" s="122"/>
      <c r="O60" s="127">
        <v>9</v>
      </c>
      <c r="P60" s="101" t="str">
        <f t="shared" si="2"/>
        <v/>
      </c>
      <c r="Q60" s="54"/>
      <c r="R60" s="54"/>
      <c r="S60" s="85"/>
      <c r="T60" s="82"/>
      <c r="U60" s="106"/>
      <c r="V60" s="106"/>
      <c r="Y60" s="65"/>
      <c r="Z60" s="65"/>
      <c r="AA60" s="90"/>
      <c r="AB60" s="90"/>
      <c r="AC60" s="90"/>
      <c r="AD60" s="90"/>
      <c r="AE60" s="90"/>
      <c r="AF60" s="90"/>
      <c r="AG60" s="89"/>
      <c r="AH60" s="68"/>
      <c r="AI60" s="65"/>
      <c r="AJ60" s="65"/>
      <c r="AK60" s="65"/>
      <c r="AL60" s="65"/>
      <c r="AM60" s="65"/>
    </row>
    <row r="61" spans="1:39" x14ac:dyDescent="0.25">
      <c r="A61" s="138"/>
      <c r="B61" s="138"/>
      <c r="C61" s="138"/>
      <c r="D61" s="114"/>
      <c r="E61" s="77"/>
      <c r="F61" s="80"/>
      <c r="G61" s="80"/>
      <c r="H61" s="80"/>
      <c r="I61" s="80"/>
      <c r="J61" s="114"/>
      <c r="L61" s="106"/>
      <c r="M61" s="106"/>
      <c r="N61" s="122"/>
      <c r="O61" s="127">
        <v>10</v>
      </c>
      <c r="P61" s="101" t="str">
        <f t="shared" si="2"/>
        <v/>
      </c>
      <c r="Q61" s="54"/>
      <c r="R61" s="54"/>
      <c r="S61" s="85"/>
      <c r="T61" s="82"/>
      <c r="U61" s="106"/>
      <c r="V61" s="106"/>
      <c r="Y61" s="65"/>
      <c r="Z61" s="65"/>
      <c r="AA61" s="90"/>
      <c r="AB61" s="90"/>
      <c r="AC61" s="90"/>
      <c r="AD61" s="90"/>
      <c r="AE61" s="90"/>
      <c r="AF61" s="90"/>
      <c r="AG61" s="89"/>
      <c r="AH61" s="68"/>
      <c r="AI61" s="65"/>
      <c r="AJ61" s="65"/>
      <c r="AK61" s="65"/>
      <c r="AL61" s="65"/>
      <c r="AM61" s="65"/>
    </row>
    <row r="62" spans="1:39" x14ac:dyDescent="0.25">
      <c r="A62" s="114"/>
      <c r="B62" s="114"/>
      <c r="C62" s="114"/>
      <c r="D62" s="114"/>
      <c r="E62" s="77" t="s">
        <v>97</v>
      </c>
      <c r="F62" s="80"/>
      <c r="G62" s="80"/>
      <c r="H62" s="80"/>
      <c r="I62" s="80"/>
      <c r="J62" s="114"/>
      <c r="L62" s="106"/>
      <c r="M62" s="106"/>
      <c r="N62" s="122"/>
      <c r="O62" s="127">
        <v>11</v>
      </c>
      <c r="P62" s="101" t="str">
        <f t="shared" si="2"/>
        <v/>
      </c>
      <c r="Q62" s="54"/>
      <c r="R62" s="54"/>
      <c r="S62" s="85"/>
      <c r="T62" s="82"/>
      <c r="U62" s="106"/>
      <c r="V62" s="106"/>
      <c r="Y62" s="65"/>
      <c r="Z62" s="65"/>
      <c r="AA62" s="90"/>
      <c r="AB62" s="90"/>
      <c r="AC62" s="90"/>
      <c r="AD62" s="90"/>
      <c r="AE62" s="90"/>
      <c r="AF62" s="90"/>
      <c r="AG62" s="89"/>
      <c r="AH62" s="65"/>
      <c r="AI62" s="65"/>
      <c r="AJ62" s="65"/>
      <c r="AK62" s="65"/>
      <c r="AL62" s="65"/>
      <c r="AM62" s="65"/>
    </row>
    <row r="63" spans="1:39" ht="30" x14ac:dyDescent="0.25">
      <c r="A63" s="114"/>
      <c r="B63" s="114"/>
      <c r="C63" s="114"/>
      <c r="D63" s="114"/>
      <c r="E63" s="77"/>
      <c r="F63" s="78" t="s">
        <v>98</v>
      </c>
      <c r="G63" s="78" t="s">
        <v>101</v>
      </c>
      <c r="H63" s="78" t="s">
        <v>99</v>
      </c>
      <c r="I63" s="78" t="s">
        <v>100</v>
      </c>
      <c r="J63" s="114"/>
      <c r="L63" s="106"/>
      <c r="M63" s="106"/>
      <c r="N63" s="122"/>
      <c r="O63" s="127">
        <v>12</v>
      </c>
      <c r="P63" s="101" t="str">
        <f t="shared" si="2"/>
        <v/>
      </c>
      <c r="Q63" s="54"/>
      <c r="R63" s="54"/>
      <c r="S63" s="85"/>
      <c r="T63" s="82"/>
      <c r="U63" s="106"/>
      <c r="V63" s="106"/>
      <c r="Y63" s="65"/>
      <c r="Z63" s="65"/>
      <c r="AA63" s="90"/>
      <c r="AB63" s="90"/>
      <c r="AC63" s="90"/>
      <c r="AD63" s="90"/>
      <c r="AE63" s="90"/>
      <c r="AF63" s="90"/>
      <c r="AG63" s="89"/>
      <c r="AH63" s="65"/>
      <c r="AI63" s="65"/>
      <c r="AJ63" s="65"/>
      <c r="AK63" s="65"/>
      <c r="AL63" s="65"/>
      <c r="AM63" s="65"/>
    </row>
    <row r="64" spans="1:39" x14ac:dyDescent="0.25">
      <c r="A64" s="114"/>
      <c r="B64" s="114"/>
      <c r="C64" s="114"/>
      <c r="D64" s="114"/>
      <c r="E64" s="77"/>
      <c r="F64" s="79">
        <v>1</v>
      </c>
      <c r="G64" s="79">
        <v>2</v>
      </c>
      <c r="H64" s="79">
        <v>3</v>
      </c>
      <c r="I64" s="79">
        <v>4</v>
      </c>
      <c r="J64" s="114"/>
      <c r="L64" s="106"/>
      <c r="M64" s="106"/>
      <c r="N64" s="122"/>
      <c r="O64" s="127">
        <v>13</v>
      </c>
      <c r="P64" s="101" t="str">
        <f t="shared" si="2"/>
        <v/>
      </c>
      <c r="Q64" s="54"/>
      <c r="R64" s="54"/>
      <c r="S64" s="85"/>
      <c r="T64" s="82"/>
      <c r="U64" s="106"/>
      <c r="V64" s="106"/>
      <c r="Y64" s="65"/>
      <c r="Z64" s="65"/>
      <c r="AA64" s="90"/>
      <c r="AB64" s="90"/>
      <c r="AC64" s="90"/>
      <c r="AD64" s="90"/>
      <c r="AE64" s="90"/>
      <c r="AF64" s="90"/>
      <c r="AG64" s="89"/>
      <c r="AH64" s="65"/>
      <c r="AI64" s="65"/>
      <c r="AJ64" s="65"/>
      <c r="AK64" s="65"/>
      <c r="AL64" s="65"/>
      <c r="AM64" s="65"/>
    </row>
    <row r="65" spans="1:39" x14ac:dyDescent="0.25">
      <c r="A65" s="114"/>
      <c r="B65" s="114"/>
      <c r="C65" s="114"/>
      <c r="D65" s="114"/>
      <c r="E65" s="77"/>
      <c r="F65" s="77"/>
      <c r="G65" s="77"/>
      <c r="H65" s="77"/>
      <c r="I65" s="77"/>
      <c r="J65" s="114"/>
      <c r="L65" s="106"/>
      <c r="M65" s="106"/>
      <c r="N65" s="122"/>
      <c r="O65" s="127">
        <v>14</v>
      </c>
      <c r="P65" s="101" t="str">
        <f t="shared" si="2"/>
        <v/>
      </c>
      <c r="Q65" s="54"/>
      <c r="R65" s="54"/>
      <c r="S65" s="85"/>
      <c r="T65" s="82"/>
      <c r="U65" s="106"/>
      <c r="V65" s="106"/>
      <c r="Y65" s="65"/>
      <c r="Z65" s="65"/>
      <c r="AA65" s="90"/>
      <c r="AB65" s="90"/>
      <c r="AC65" s="90"/>
      <c r="AD65" s="90"/>
      <c r="AE65" s="90"/>
      <c r="AF65" s="90"/>
      <c r="AG65" s="89"/>
      <c r="AH65" s="65"/>
      <c r="AI65" s="65"/>
      <c r="AJ65" s="65"/>
      <c r="AK65" s="65"/>
      <c r="AL65" s="65"/>
      <c r="AM65" s="65"/>
    </row>
    <row r="66" spans="1:39" x14ac:dyDescent="0.25">
      <c r="A66" s="114"/>
      <c r="B66" s="114"/>
      <c r="C66" s="114"/>
      <c r="D66" s="114"/>
      <c r="E66" s="77" t="s">
        <v>147</v>
      </c>
      <c r="F66" s="80"/>
      <c r="G66" s="80"/>
      <c r="H66" s="80"/>
      <c r="I66" s="80"/>
      <c r="J66" s="114"/>
      <c r="L66" s="106"/>
      <c r="M66" s="106"/>
      <c r="N66" s="122"/>
      <c r="O66" s="127">
        <v>15</v>
      </c>
      <c r="P66" s="101" t="str">
        <f t="shared" si="2"/>
        <v/>
      </c>
      <c r="Q66" s="54"/>
      <c r="R66" s="54"/>
      <c r="S66" s="85"/>
      <c r="T66" s="82"/>
      <c r="U66" s="106"/>
      <c r="V66" s="106"/>
      <c r="Y66" s="65"/>
      <c r="Z66" s="65"/>
      <c r="AA66" s="90"/>
      <c r="AB66" s="90"/>
      <c r="AC66" s="90"/>
      <c r="AD66" s="90"/>
      <c r="AE66" s="90"/>
      <c r="AF66" s="90"/>
      <c r="AG66" s="89"/>
      <c r="AH66" s="68"/>
      <c r="AI66" s="68"/>
      <c r="AJ66" s="68"/>
      <c r="AK66" s="68"/>
      <c r="AL66" s="68"/>
      <c r="AM66" s="68"/>
    </row>
    <row r="67" spans="1:39" ht="30" x14ac:dyDescent="0.25">
      <c r="A67" s="114"/>
      <c r="B67" s="114"/>
      <c r="C67" s="114"/>
      <c r="D67" s="114"/>
      <c r="E67" s="77"/>
      <c r="F67" s="78" t="s">
        <v>148</v>
      </c>
      <c r="G67" s="78" t="s">
        <v>149</v>
      </c>
      <c r="H67" s="78" t="s">
        <v>150</v>
      </c>
      <c r="I67" s="80"/>
      <c r="J67" s="114"/>
      <c r="L67" s="106"/>
      <c r="M67" s="106"/>
      <c r="N67" s="122"/>
      <c r="O67" s="127">
        <v>16</v>
      </c>
      <c r="P67" s="101" t="str">
        <f t="shared" si="2"/>
        <v/>
      </c>
      <c r="Q67" s="54"/>
      <c r="R67" s="54"/>
      <c r="S67" s="85"/>
      <c r="T67" s="82"/>
      <c r="U67" s="106"/>
      <c r="V67" s="106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</row>
    <row r="68" spans="1:39" x14ac:dyDescent="0.25">
      <c r="A68" s="114"/>
      <c r="B68" s="114"/>
      <c r="C68" s="114"/>
      <c r="D68" s="114"/>
      <c r="E68" s="77"/>
      <c r="F68" s="79">
        <v>1</v>
      </c>
      <c r="G68" s="79">
        <v>2</v>
      </c>
      <c r="H68" s="79">
        <v>3</v>
      </c>
      <c r="I68" s="80"/>
      <c r="J68" s="114"/>
      <c r="L68" s="106"/>
      <c r="M68" s="106"/>
      <c r="N68" s="122"/>
      <c r="O68" s="127">
        <v>17</v>
      </c>
      <c r="P68" s="101" t="str">
        <f t="shared" si="2"/>
        <v/>
      </c>
      <c r="Q68" s="54"/>
      <c r="R68" s="54"/>
      <c r="S68" s="85"/>
      <c r="T68" s="82"/>
      <c r="U68" s="106"/>
      <c r="V68" s="106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</row>
    <row r="69" spans="1:39" x14ac:dyDescent="0.25">
      <c r="A69" s="114"/>
      <c r="B69" s="114"/>
      <c r="C69" s="114"/>
      <c r="D69" s="114"/>
      <c r="E69" s="77"/>
      <c r="F69" s="77"/>
      <c r="G69" s="77"/>
      <c r="H69" s="77"/>
      <c r="I69" s="77"/>
      <c r="J69" s="114"/>
      <c r="L69" s="106"/>
      <c r="M69" s="106"/>
      <c r="N69" s="122"/>
      <c r="O69" s="127">
        <v>18</v>
      </c>
      <c r="P69" s="101" t="str">
        <f t="shared" si="2"/>
        <v/>
      </c>
      <c r="Q69" s="54"/>
      <c r="R69" s="54"/>
      <c r="S69" s="85"/>
      <c r="T69" s="82"/>
      <c r="U69" s="106"/>
      <c r="V69" s="106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</row>
    <row r="70" spans="1:39" x14ac:dyDescent="0.25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L70" s="106"/>
      <c r="M70" s="106"/>
      <c r="N70" s="122"/>
      <c r="O70" s="127">
        <v>19</v>
      </c>
      <c r="P70" s="101" t="str">
        <f t="shared" si="2"/>
        <v/>
      </c>
      <c r="Q70" s="54"/>
      <c r="R70" s="54"/>
      <c r="S70" s="85"/>
      <c r="T70" s="82"/>
      <c r="U70" s="106"/>
      <c r="V70" s="106"/>
    </row>
    <row r="71" spans="1:39" x14ac:dyDescent="0.25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L71" s="106"/>
      <c r="M71" s="106"/>
      <c r="N71" s="122"/>
      <c r="O71" s="127">
        <v>20</v>
      </c>
      <c r="P71" s="101" t="str">
        <f t="shared" si="2"/>
        <v/>
      </c>
      <c r="Q71" s="54"/>
      <c r="R71" s="54"/>
      <c r="S71" s="85"/>
      <c r="T71" s="82"/>
      <c r="U71" s="106"/>
      <c r="V71" s="106"/>
    </row>
    <row r="72" spans="1:39" x14ac:dyDescent="0.25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L72" s="106"/>
      <c r="M72" s="106"/>
      <c r="N72" s="122"/>
      <c r="O72" s="127">
        <v>21</v>
      </c>
      <c r="P72" s="101" t="str">
        <f t="shared" si="2"/>
        <v/>
      </c>
      <c r="Q72" s="54"/>
      <c r="R72" s="54"/>
      <c r="S72" s="85"/>
      <c r="T72" s="82"/>
      <c r="U72" s="106"/>
      <c r="V72" s="106"/>
    </row>
    <row r="73" spans="1:39" x14ac:dyDescent="0.25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L73" s="106"/>
      <c r="M73" s="106"/>
      <c r="N73" s="122"/>
      <c r="O73" s="127">
        <v>22</v>
      </c>
      <c r="P73" s="101" t="str">
        <f t="shared" si="2"/>
        <v/>
      </c>
      <c r="Q73" s="54"/>
      <c r="R73" s="54"/>
      <c r="S73" s="85"/>
      <c r="T73" s="82"/>
      <c r="U73" s="106"/>
      <c r="V73" s="106"/>
    </row>
    <row r="74" spans="1:39" x14ac:dyDescent="0.2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L74" s="106"/>
      <c r="M74" s="106"/>
      <c r="N74" s="122"/>
      <c r="O74" s="127">
        <v>23</v>
      </c>
      <c r="P74" s="101" t="str">
        <f t="shared" si="2"/>
        <v/>
      </c>
      <c r="Q74" s="54"/>
      <c r="R74" s="54"/>
      <c r="S74" s="85"/>
      <c r="T74" s="82"/>
      <c r="U74" s="106"/>
      <c r="V74" s="106"/>
    </row>
    <row r="75" spans="1:39" x14ac:dyDescent="0.25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L75" s="106"/>
      <c r="M75" s="106"/>
      <c r="N75" s="122"/>
      <c r="O75" s="127">
        <v>24</v>
      </c>
      <c r="P75" s="101" t="str">
        <f t="shared" si="2"/>
        <v/>
      </c>
      <c r="Q75" s="54"/>
      <c r="R75" s="54"/>
      <c r="S75" s="85"/>
      <c r="T75" s="82"/>
      <c r="U75" s="106"/>
      <c r="V75" s="106"/>
    </row>
    <row r="76" spans="1:39" x14ac:dyDescent="0.25">
      <c r="L76" s="106"/>
      <c r="M76" s="106"/>
      <c r="N76" s="122"/>
      <c r="O76" s="127">
        <v>25</v>
      </c>
      <c r="P76" s="101" t="str">
        <f t="shared" si="2"/>
        <v/>
      </c>
      <c r="Q76" s="54"/>
      <c r="R76" s="54"/>
      <c r="S76" s="85"/>
      <c r="T76" s="82"/>
      <c r="U76" s="106"/>
      <c r="V76" s="106"/>
    </row>
    <row r="77" spans="1:39" x14ac:dyDescent="0.25">
      <c r="L77" s="106"/>
      <c r="M77" s="106"/>
      <c r="N77" s="122"/>
      <c r="O77" s="127">
        <v>26</v>
      </c>
      <c r="P77" s="101" t="str">
        <f t="shared" si="2"/>
        <v/>
      </c>
      <c r="Q77" s="54"/>
      <c r="R77" s="54"/>
      <c r="S77" s="85"/>
      <c r="T77" s="82"/>
      <c r="U77" s="106"/>
      <c r="V77" s="106"/>
    </row>
    <row r="78" spans="1:39" x14ac:dyDescent="0.25">
      <c r="L78" s="106"/>
      <c r="M78" s="106"/>
      <c r="N78" s="122"/>
      <c r="O78" s="127">
        <v>27</v>
      </c>
      <c r="P78" s="101" t="str">
        <f t="shared" si="2"/>
        <v/>
      </c>
      <c r="Q78" s="54"/>
      <c r="R78" s="54"/>
      <c r="S78" s="85"/>
      <c r="T78" s="82"/>
      <c r="U78" s="106"/>
      <c r="V78" s="106"/>
    </row>
    <row r="79" spans="1:39" ht="15.75" thickBot="1" x14ac:dyDescent="0.3">
      <c r="L79" s="106"/>
      <c r="M79" s="106"/>
      <c r="N79" s="128"/>
      <c r="O79" s="85"/>
      <c r="P79" s="85"/>
      <c r="Q79" s="85"/>
      <c r="R79" s="85"/>
      <c r="S79" s="85"/>
      <c r="T79" s="85"/>
      <c r="U79" s="106"/>
      <c r="V79" s="106"/>
    </row>
    <row r="80" spans="1:39" x14ac:dyDescent="0.25"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</row>
    <row r="81" spans="12:22" x14ac:dyDescent="0.25"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</row>
    <row r="82" spans="12:22" x14ac:dyDescent="0.25"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</row>
  </sheetData>
  <sheetProtection password="FDF0" sheet="1" objects="1" scenarios="1"/>
  <conditionalFormatting sqref="T51:T78">
    <cfRule type="expression" dxfId="21" priority="1" stopIfTrue="1">
      <formula>$T$51=$AI$37</formula>
    </cfRule>
    <cfRule type="expression" dxfId="20" priority="2" stopIfTrue="1">
      <formula>$T$51=$AI$36</formula>
    </cfRule>
  </conditionalFormatting>
  <dataValidations count="5">
    <dataValidation type="list" allowBlank="1" showInputMessage="1" showErrorMessage="1" sqref="F35:F54">
      <formula1>$H$35:$H$37</formula1>
    </dataValidation>
    <dataValidation type="list" allowBlank="1" showInputMessage="1" showErrorMessage="1" sqref="C35:D54">
      <formula1>$H$35:$H$38</formula1>
    </dataValidation>
    <dataValidation type="list" allowBlank="1" showInputMessage="1" showErrorMessage="1" sqref="T51:T78">
      <formula1>$AI$35:$AI$37</formula1>
    </dataValidation>
    <dataValidation type="list" allowBlank="1" showInputMessage="1" showErrorMessage="1" sqref="AG39:AG66">
      <formula1>$AH$35:$AH$36</formula1>
    </dataValidation>
    <dataValidation type="list" allowBlank="1" showInputMessage="1" showErrorMessage="1" sqref="B57">
      <formula1>$B$35:$B$54</formula1>
    </dataValidation>
  </dataValidations>
  <hyperlinks>
    <hyperlink ref="B15" location="CREX6!I51" display="cliquer ici"/>
    <hyperlink ref="B19" location="CREX6!A77" display="cliquer ici"/>
    <hyperlink ref="B23" location="CREX6!AH53" display="cliquer ici"/>
    <hyperlink ref="B27" location="CREX6!U53" display="cliquer ici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AM82"/>
  <sheetViews>
    <sheetView zoomScale="80" zoomScaleNormal="80" workbookViewId="0"/>
  </sheetViews>
  <sheetFormatPr baseColWidth="10" defaultRowHeight="15" x14ac:dyDescent="0.25"/>
  <cols>
    <col min="1" max="1" width="6.42578125" customWidth="1"/>
    <col min="2" max="2" width="94.5703125" bestFit="1" customWidth="1"/>
    <col min="7" max="7" width="19.42578125" customWidth="1"/>
    <col min="8" max="8" width="25.5703125" bestFit="1" customWidth="1"/>
    <col min="9" max="9" width="18.5703125" bestFit="1" customWidth="1"/>
    <col min="10" max="10" width="46.5703125" customWidth="1"/>
    <col min="11" max="12" width="32.42578125" customWidth="1"/>
    <col min="15" max="15" width="20.5703125" customWidth="1"/>
    <col min="16" max="16" width="57.5703125" customWidth="1"/>
    <col min="17" max="17" width="19.42578125" customWidth="1"/>
    <col min="18" max="18" width="18.42578125" customWidth="1"/>
    <col min="19" max="19" width="2" customWidth="1"/>
    <col min="20" max="22" width="29.42578125" customWidth="1"/>
    <col min="27" max="27" width="14" customWidth="1"/>
    <col min="28" max="28" width="45.5703125" customWidth="1"/>
    <col min="29" max="29" width="30.5703125" customWidth="1"/>
    <col min="30" max="31" width="34.5703125" customWidth="1"/>
    <col min="32" max="32" width="34" customWidth="1"/>
    <col min="33" max="33" width="16" customWidth="1"/>
  </cols>
  <sheetData>
    <row r="1" spans="1:39" x14ac:dyDescent="0.25">
      <c r="A1" s="107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</row>
    <row r="2" spans="1:39" x14ac:dyDescent="0.25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M2" s="107"/>
    </row>
    <row r="3" spans="1:39" ht="15.75" thickBot="1" x14ac:dyDescent="0.3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</row>
    <row r="4" spans="1:39" ht="21.75" thickBot="1" x14ac:dyDescent="0.4">
      <c r="A4" s="107"/>
      <c r="B4" s="107"/>
      <c r="C4" s="110" t="s">
        <v>205</v>
      </c>
      <c r="D4" s="111"/>
      <c r="E4" s="111"/>
      <c r="F4" s="111"/>
      <c r="G4" s="111"/>
      <c r="H4" s="111"/>
      <c r="I4" s="111"/>
      <c r="J4" s="112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</row>
    <row r="5" spans="1:39" ht="15.75" thickBot="1" x14ac:dyDescent="0.3">
      <c r="A5" s="107"/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</row>
    <row r="6" spans="1:39" ht="15.75" thickBot="1" x14ac:dyDescent="0.3">
      <c r="A6" s="107"/>
      <c r="B6" s="107"/>
      <c r="C6" s="145" t="s">
        <v>210</v>
      </c>
      <c r="D6" s="149">
        <f>'consultez-moi'!B2</f>
        <v>2021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</row>
    <row r="7" spans="1:39" x14ac:dyDescent="0.25">
      <c r="A7" s="107"/>
      <c r="B7" s="107"/>
      <c r="C7" s="147" t="s">
        <v>211</v>
      </c>
      <c r="D7" s="148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</row>
    <row r="8" spans="1:39" x14ac:dyDescent="0.25">
      <c r="A8" s="136" t="s">
        <v>204</v>
      </c>
      <c r="B8" s="107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</row>
    <row r="9" spans="1:39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</row>
    <row r="10" spans="1:39" x14ac:dyDescent="0.25">
      <c r="A10" s="107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</row>
    <row r="11" spans="1:39" x14ac:dyDescent="0.25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</row>
    <row r="12" spans="1:39" x14ac:dyDescent="0.25">
      <c r="A12" s="107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</row>
    <row r="13" spans="1:39" ht="15.75" thickBot="1" x14ac:dyDescent="0.3">
      <c r="A13" s="107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</row>
    <row r="14" spans="1:39" ht="15.75" thickBot="1" x14ac:dyDescent="0.3">
      <c r="A14" s="107"/>
      <c r="B14" s="105" t="s">
        <v>180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</row>
    <row r="15" spans="1:39" ht="15.75" thickBot="1" x14ac:dyDescent="0.3">
      <c r="A15" s="107"/>
      <c r="B15" s="104" t="s">
        <v>106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09"/>
      <c r="R15" s="109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</row>
    <row r="16" spans="1:39" x14ac:dyDescent="0.25">
      <c r="A16" s="107"/>
      <c r="B16" s="109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</row>
    <row r="17" spans="1:39" ht="15.75" thickBot="1" x14ac:dyDescent="0.3">
      <c r="A17" s="107"/>
      <c r="B17" s="107"/>
      <c r="C17" s="108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</row>
    <row r="18" spans="1:39" ht="15.75" thickBot="1" x14ac:dyDescent="0.3">
      <c r="A18" s="107"/>
      <c r="B18" s="105" t="s">
        <v>177</v>
      </c>
      <c r="C18" s="108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</row>
    <row r="19" spans="1:39" ht="15.75" thickBot="1" x14ac:dyDescent="0.3">
      <c r="A19" s="107"/>
      <c r="B19" s="104" t="s">
        <v>106</v>
      </c>
      <c r="C19" s="108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</row>
    <row r="20" spans="1:39" x14ac:dyDescent="0.25">
      <c r="A20" s="107"/>
      <c r="B20" s="109"/>
      <c r="C20" s="108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</row>
    <row r="21" spans="1:39" ht="15.75" thickBot="1" x14ac:dyDescent="0.3">
      <c r="A21" s="107"/>
      <c r="B21" s="109"/>
      <c r="C21" s="108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</row>
    <row r="22" spans="1:39" ht="15.75" thickBot="1" x14ac:dyDescent="0.3">
      <c r="A22" s="107"/>
      <c r="B22" s="105" t="s">
        <v>178</v>
      </c>
      <c r="C22" s="108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</row>
    <row r="23" spans="1:39" ht="15.75" thickBot="1" x14ac:dyDescent="0.3">
      <c r="A23" s="107"/>
      <c r="B23" s="104" t="s">
        <v>106</v>
      </c>
      <c r="C23" s="108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</row>
    <row r="24" spans="1:39" x14ac:dyDescent="0.25">
      <c r="A24" s="107"/>
      <c r="B24" s="109"/>
      <c r="C24" s="108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</row>
    <row r="25" spans="1:39" ht="15.75" thickBot="1" x14ac:dyDescent="0.3">
      <c r="A25" s="107"/>
      <c r="B25" s="109"/>
      <c r="C25" s="108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</row>
    <row r="26" spans="1:39" ht="15.75" thickBot="1" x14ac:dyDescent="0.3">
      <c r="A26" s="107"/>
      <c r="B26" s="105" t="s">
        <v>179</v>
      </c>
      <c r="C26" s="108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</row>
    <row r="27" spans="1:39" ht="15.75" thickBot="1" x14ac:dyDescent="0.3">
      <c r="A27" s="107"/>
      <c r="B27" s="104" t="s">
        <v>106</v>
      </c>
      <c r="C27" s="108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</row>
    <row r="28" spans="1:39" x14ac:dyDescent="0.25">
      <c r="A28" s="107"/>
      <c r="B28" s="109"/>
      <c r="C28" s="108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</row>
    <row r="29" spans="1:39" x14ac:dyDescent="0.25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</row>
    <row r="30" spans="1:39" x14ac:dyDescent="0.25">
      <c r="A30" s="114"/>
      <c r="B30" s="114"/>
      <c r="C30" s="114"/>
      <c r="D30" s="114"/>
      <c r="E30" s="114"/>
      <c r="F30" s="114"/>
      <c r="G30" s="114"/>
      <c r="H30" s="114"/>
      <c r="I30" s="114"/>
      <c r="J30" s="114"/>
    </row>
    <row r="31" spans="1:39" ht="18.75" x14ac:dyDescent="0.3">
      <c r="A31" s="103" t="s">
        <v>175</v>
      </c>
      <c r="B31" s="102"/>
      <c r="C31" s="102"/>
      <c r="D31" s="102"/>
      <c r="E31" s="102"/>
      <c r="F31" s="102"/>
      <c r="G31" s="102"/>
      <c r="H31" s="102"/>
      <c r="I31" s="102"/>
      <c r="J31" s="102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</row>
    <row r="32" spans="1:39" x14ac:dyDescent="0.2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</row>
    <row r="33" spans="1:39" ht="18.75" x14ac:dyDescent="0.3">
      <c r="A33" s="114"/>
      <c r="B33" s="87" t="s">
        <v>11</v>
      </c>
      <c r="C33" s="150" t="s">
        <v>213</v>
      </c>
      <c r="D33" s="114"/>
      <c r="E33" s="114"/>
      <c r="F33" s="114"/>
      <c r="G33" s="114"/>
      <c r="H33" s="114"/>
      <c r="I33" s="114"/>
      <c r="J33" s="114"/>
      <c r="L33" s="106"/>
      <c r="M33" s="106"/>
      <c r="N33" s="103" t="s">
        <v>183</v>
      </c>
      <c r="O33" s="102"/>
      <c r="P33" s="102"/>
      <c r="Q33" s="102"/>
      <c r="R33" s="102"/>
      <c r="S33" s="102"/>
      <c r="T33" s="102"/>
      <c r="U33" s="106"/>
      <c r="V33" s="106"/>
      <c r="Y33" s="103" t="s">
        <v>176</v>
      </c>
      <c r="Z33" s="102"/>
      <c r="AA33" s="102"/>
      <c r="AB33" s="102"/>
      <c r="AC33" s="102"/>
      <c r="AD33" s="102"/>
      <c r="AE33" s="102"/>
    </row>
    <row r="34" spans="1:39" ht="15.75" thickBot="1" x14ac:dyDescent="0.3">
      <c r="A34" s="114"/>
      <c r="B34" s="88" t="s">
        <v>170</v>
      </c>
      <c r="C34" s="86" t="s">
        <v>92</v>
      </c>
      <c r="D34" s="50" t="s">
        <v>93</v>
      </c>
      <c r="E34" s="50" t="s">
        <v>94</v>
      </c>
      <c r="F34" s="50" t="s">
        <v>112</v>
      </c>
      <c r="G34" s="50" t="s">
        <v>209</v>
      </c>
      <c r="H34" s="151" t="s">
        <v>212</v>
      </c>
      <c r="I34" s="114"/>
      <c r="J34" s="114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</row>
    <row r="35" spans="1:39" ht="19.5" thickBot="1" x14ac:dyDescent="0.3">
      <c r="A35" s="118">
        <v>1</v>
      </c>
      <c r="B35" s="83"/>
      <c r="C35" s="115"/>
      <c r="D35" s="115"/>
      <c r="E35" s="116">
        <f t="shared" ref="E35:E54" si="0">C35*D35</f>
        <v>0</v>
      </c>
      <c r="F35" s="115"/>
      <c r="G35" s="116">
        <f t="shared" ref="G35:G54" si="1">E35*F35</f>
        <v>0</v>
      </c>
      <c r="H35" s="117">
        <v>1</v>
      </c>
      <c r="I35" s="114"/>
      <c r="J35" s="114"/>
      <c r="L35" s="106"/>
      <c r="M35" s="106"/>
      <c r="N35" s="106"/>
      <c r="O35" s="129" t="s">
        <v>12</v>
      </c>
      <c r="P35" s="134">
        <f>B57</f>
        <v>0</v>
      </c>
      <c r="Q35" s="106"/>
      <c r="R35" s="106"/>
      <c r="S35" s="106"/>
      <c r="T35" s="106"/>
      <c r="U35" s="106"/>
      <c r="V35" s="106"/>
      <c r="Y35" s="65"/>
      <c r="Z35" s="65"/>
      <c r="AA35" s="96"/>
      <c r="AB35" s="96"/>
      <c r="AC35" s="96"/>
      <c r="AD35" s="96"/>
      <c r="AE35" s="97"/>
      <c r="AF35" s="96"/>
      <c r="AG35" s="96"/>
      <c r="AH35" s="91" t="s">
        <v>90</v>
      </c>
      <c r="AI35" s="91" t="s">
        <v>198</v>
      </c>
      <c r="AJ35" s="65"/>
      <c r="AK35" s="65"/>
      <c r="AL35" s="65"/>
      <c r="AM35" s="65"/>
    </row>
    <row r="36" spans="1:39" ht="19.5" thickBot="1" x14ac:dyDescent="0.3">
      <c r="A36" s="118">
        <v>2</v>
      </c>
      <c r="B36" s="83"/>
      <c r="C36" s="115"/>
      <c r="D36" s="115"/>
      <c r="E36" s="116">
        <f t="shared" si="0"/>
        <v>0</v>
      </c>
      <c r="F36" s="115"/>
      <c r="G36" s="116">
        <f t="shared" si="1"/>
        <v>0</v>
      </c>
      <c r="H36" s="117">
        <v>2</v>
      </c>
      <c r="I36" s="114"/>
      <c r="J36" s="114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Y36" s="65"/>
      <c r="Z36" s="65"/>
      <c r="AA36" s="93" t="s">
        <v>151</v>
      </c>
      <c r="AB36" s="94"/>
      <c r="AC36" s="94">
        <f>B57</f>
        <v>0</v>
      </c>
      <c r="AD36" s="94"/>
      <c r="AE36" s="94"/>
      <c r="AF36" s="94"/>
      <c r="AG36" s="95"/>
      <c r="AH36" s="91" t="s">
        <v>91</v>
      </c>
      <c r="AI36" s="91" t="s">
        <v>199</v>
      </c>
      <c r="AJ36" s="65"/>
      <c r="AK36" s="65"/>
      <c r="AL36" s="65"/>
      <c r="AM36" s="65"/>
    </row>
    <row r="37" spans="1:39" ht="19.5" thickBot="1" x14ac:dyDescent="0.3">
      <c r="A37" s="118">
        <v>3</v>
      </c>
      <c r="B37" s="83"/>
      <c r="C37" s="115"/>
      <c r="D37" s="115"/>
      <c r="E37" s="116">
        <f t="shared" si="0"/>
        <v>0</v>
      </c>
      <c r="F37" s="115"/>
      <c r="G37" s="116">
        <f t="shared" si="1"/>
        <v>0</v>
      </c>
      <c r="H37" s="117">
        <v>3</v>
      </c>
      <c r="I37" s="114"/>
      <c r="J37" s="114"/>
      <c r="L37" s="106"/>
      <c r="M37" s="106"/>
      <c r="N37" s="120"/>
      <c r="O37" s="130" t="s">
        <v>13</v>
      </c>
      <c r="P37" s="81"/>
      <c r="Q37" s="106"/>
      <c r="R37" s="106"/>
      <c r="S37" s="106"/>
      <c r="T37" s="106"/>
      <c r="U37" s="106"/>
      <c r="V37" s="106"/>
      <c r="Y37" s="65"/>
      <c r="Z37" s="65"/>
      <c r="AA37" s="72" t="s">
        <v>152</v>
      </c>
      <c r="AB37" s="73"/>
      <c r="AC37" s="73">
        <f>P37</f>
        <v>0</v>
      </c>
      <c r="AD37" s="73"/>
      <c r="AE37" s="73"/>
      <c r="AF37" s="73"/>
      <c r="AG37" s="74"/>
      <c r="AH37" s="69" t="s">
        <v>91</v>
      </c>
      <c r="AI37" s="91" t="s">
        <v>200</v>
      </c>
      <c r="AJ37" s="66"/>
      <c r="AK37" s="66"/>
      <c r="AL37" s="66"/>
      <c r="AM37" s="66"/>
    </row>
    <row r="38" spans="1:39" ht="57" thickBot="1" x14ac:dyDescent="0.3">
      <c r="A38" s="118">
        <v>4</v>
      </c>
      <c r="B38" s="83"/>
      <c r="C38" s="115"/>
      <c r="D38" s="115"/>
      <c r="E38" s="116">
        <f t="shared" si="0"/>
        <v>0</v>
      </c>
      <c r="F38" s="115"/>
      <c r="G38" s="116">
        <f t="shared" si="1"/>
        <v>0</v>
      </c>
      <c r="H38" s="117">
        <v>4</v>
      </c>
      <c r="I38" s="114"/>
      <c r="J38" s="114"/>
      <c r="L38" s="106"/>
      <c r="M38" s="106"/>
      <c r="N38" s="121"/>
      <c r="O38" s="106"/>
      <c r="P38" s="106"/>
      <c r="Q38" s="106"/>
      <c r="R38" s="106"/>
      <c r="S38" s="106"/>
      <c r="T38" s="106"/>
      <c r="U38" s="106"/>
      <c r="V38" s="106"/>
      <c r="Y38" s="65"/>
      <c r="Z38" s="65"/>
      <c r="AA38" s="75" t="s">
        <v>4</v>
      </c>
      <c r="AB38" s="76" t="s">
        <v>3</v>
      </c>
      <c r="AC38" s="75" t="s">
        <v>5</v>
      </c>
      <c r="AD38" s="76" t="s">
        <v>6</v>
      </c>
      <c r="AE38" s="76" t="s">
        <v>7</v>
      </c>
      <c r="AF38" s="76" t="s">
        <v>172</v>
      </c>
      <c r="AG38" s="76" t="s">
        <v>173</v>
      </c>
      <c r="AH38" s="67"/>
      <c r="AI38" s="67"/>
      <c r="AJ38" s="67"/>
      <c r="AK38" s="67"/>
      <c r="AL38" s="67"/>
      <c r="AM38" s="67"/>
    </row>
    <row r="39" spans="1:39" ht="16.5" thickBot="1" x14ac:dyDescent="0.3">
      <c r="A39" s="118">
        <v>5</v>
      </c>
      <c r="B39" s="83"/>
      <c r="C39" s="115"/>
      <c r="D39" s="115"/>
      <c r="E39" s="116">
        <f t="shared" si="0"/>
        <v>0</v>
      </c>
      <c r="F39" s="115"/>
      <c r="G39" s="116">
        <f t="shared" si="1"/>
        <v>0</v>
      </c>
      <c r="H39" s="114"/>
      <c r="I39" s="114"/>
      <c r="J39" s="114"/>
      <c r="L39" s="106"/>
      <c r="M39" s="106"/>
      <c r="N39" s="122" t="s">
        <v>184</v>
      </c>
      <c r="O39" s="130" t="s">
        <v>153</v>
      </c>
      <c r="P39" s="81"/>
      <c r="Q39" s="106"/>
      <c r="R39" s="106"/>
      <c r="S39" s="106"/>
      <c r="T39" s="106"/>
      <c r="U39" s="106"/>
      <c r="V39" s="106"/>
      <c r="Y39" s="65"/>
      <c r="Z39" s="65"/>
      <c r="AA39" s="90"/>
      <c r="AB39" s="90"/>
      <c r="AC39" s="90"/>
      <c r="AD39" s="90"/>
      <c r="AE39" s="90"/>
      <c r="AF39" s="90"/>
      <c r="AG39" s="89"/>
      <c r="AH39" s="65" t="s">
        <v>174</v>
      </c>
      <c r="AI39" s="65"/>
      <c r="AJ39" s="92"/>
      <c r="AK39" s="92"/>
      <c r="AL39" s="92"/>
      <c r="AM39" s="65"/>
    </row>
    <row r="40" spans="1:39" ht="15.75" thickBot="1" x14ac:dyDescent="0.3">
      <c r="A40" s="118">
        <v>6</v>
      </c>
      <c r="B40" s="83"/>
      <c r="C40" s="115"/>
      <c r="D40" s="115"/>
      <c r="E40" s="116">
        <f t="shared" si="0"/>
        <v>0</v>
      </c>
      <c r="F40" s="115"/>
      <c r="G40" s="116">
        <f t="shared" si="1"/>
        <v>0</v>
      </c>
      <c r="H40" s="114"/>
      <c r="I40" s="114"/>
      <c r="J40" s="114"/>
      <c r="L40" s="106"/>
      <c r="M40" s="106"/>
      <c r="N40" s="122" t="s">
        <v>185</v>
      </c>
      <c r="O40" s="106"/>
      <c r="P40" s="106"/>
      <c r="Q40" s="106"/>
      <c r="R40" s="106"/>
      <c r="S40" s="106"/>
      <c r="T40" s="106"/>
      <c r="U40" s="106"/>
      <c r="V40" s="106"/>
      <c r="Y40" s="65"/>
      <c r="Z40" s="65"/>
      <c r="AA40" s="90"/>
      <c r="AB40" s="90"/>
      <c r="AC40" s="90"/>
      <c r="AD40" s="90"/>
      <c r="AE40" s="90"/>
      <c r="AF40" s="90"/>
      <c r="AG40" s="89"/>
      <c r="AH40" s="65"/>
      <c r="AI40" s="65"/>
      <c r="AJ40" s="65"/>
      <c r="AK40" s="65"/>
      <c r="AL40" s="65"/>
      <c r="AM40" s="65"/>
    </row>
    <row r="41" spans="1:39" ht="16.5" thickBot="1" x14ac:dyDescent="0.3">
      <c r="A41" s="118">
        <v>7</v>
      </c>
      <c r="B41" s="83"/>
      <c r="C41" s="115"/>
      <c r="D41" s="115"/>
      <c r="E41" s="116">
        <f t="shared" si="0"/>
        <v>0</v>
      </c>
      <c r="F41" s="115"/>
      <c r="G41" s="116">
        <f t="shared" si="1"/>
        <v>0</v>
      </c>
      <c r="H41" s="114"/>
      <c r="I41" s="114"/>
      <c r="J41" s="114"/>
      <c r="L41" s="106"/>
      <c r="M41" s="106"/>
      <c r="N41" s="122" t="s">
        <v>186</v>
      </c>
      <c r="O41" s="131" t="s">
        <v>10</v>
      </c>
      <c r="P41" s="81"/>
      <c r="Q41" s="106"/>
      <c r="R41" s="106"/>
      <c r="S41" s="106"/>
      <c r="T41" s="106"/>
      <c r="U41" s="106"/>
      <c r="V41" s="106"/>
      <c r="Y41" s="65"/>
      <c r="Z41" s="65"/>
      <c r="AA41" s="90"/>
      <c r="AB41" s="90"/>
      <c r="AC41" s="90"/>
      <c r="AD41" s="90"/>
      <c r="AE41" s="90"/>
      <c r="AF41" s="90"/>
      <c r="AG41" s="89"/>
      <c r="AH41" s="65"/>
      <c r="AI41" s="65"/>
      <c r="AJ41" s="65"/>
      <c r="AK41" s="65"/>
      <c r="AL41" s="65"/>
      <c r="AM41" s="65"/>
    </row>
    <row r="42" spans="1:39" ht="16.5" thickBot="1" x14ac:dyDescent="0.3">
      <c r="A42" s="118">
        <v>8</v>
      </c>
      <c r="B42" s="83"/>
      <c r="C42" s="115"/>
      <c r="D42" s="115"/>
      <c r="E42" s="116">
        <f t="shared" si="0"/>
        <v>0</v>
      </c>
      <c r="F42" s="115"/>
      <c r="G42" s="116">
        <f t="shared" si="1"/>
        <v>0</v>
      </c>
      <c r="H42" s="114"/>
      <c r="I42" s="114"/>
      <c r="J42" s="114"/>
      <c r="L42" s="106"/>
      <c r="M42" s="106"/>
      <c r="N42" s="122" t="s">
        <v>187</v>
      </c>
      <c r="O42" s="132" t="s">
        <v>154</v>
      </c>
      <c r="P42" s="81"/>
      <c r="Q42" s="106"/>
      <c r="R42" s="106"/>
      <c r="S42" s="106"/>
      <c r="T42" s="106"/>
      <c r="U42" s="106"/>
      <c r="V42" s="106"/>
      <c r="Y42" s="65"/>
      <c r="Z42" s="65"/>
      <c r="AA42" s="90"/>
      <c r="AB42" s="90"/>
      <c r="AC42" s="90"/>
      <c r="AD42" s="90"/>
      <c r="AE42" s="90"/>
      <c r="AF42" s="90"/>
      <c r="AG42" s="89"/>
      <c r="AH42" s="65"/>
      <c r="AI42" s="65"/>
      <c r="AJ42" s="65"/>
      <c r="AK42" s="65"/>
      <c r="AL42" s="65"/>
      <c r="AM42" s="65"/>
    </row>
    <row r="43" spans="1:39" ht="16.5" thickBot="1" x14ac:dyDescent="0.3">
      <c r="A43" s="118">
        <v>9</v>
      </c>
      <c r="B43" s="83"/>
      <c r="C43" s="115"/>
      <c r="D43" s="115"/>
      <c r="E43" s="116">
        <f t="shared" si="0"/>
        <v>0</v>
      </c>
      <c r="F43" s="115"/>
      <c r="G43" s="116">
        <f t="shared" si="1"/>
        <v>0</v>
      </c>
      <c r="H43" s="114"/>
      <c r="I43" s="114"/>
      <c r="J43" s="114"/>
      <c r="L43" s="106"/>
      <c r="M43" s="106"/>
      <c r="N43" s="122" t="s">
        <v>188</v>
      </c>
      <c r="O43" s="132"/>
      <c r="P43" s="81"/>
      <c r="Q43" s="106"/>
      <c r="R43" s="106"/>
      <c r="S43" s="106"/>
      <c r="T43" s="106"/>
      <c r="U43" s="106"/>
      <c r="V43" s="106"/>
      <c r="Y43" s="65"/>
      <c r="Z43" s="65"/>
      <c r="AA43" s="90"/>
      <c r="AB43" s="90"/>
      <c r="AC43" s="90"/>
      <c r="AD43" s="90"/>
      <c r="AE43" s="90"/>
      <c r="AF43" s="90"/>
      <c r="AG43" s="89"/>
      <c r="AH43" s="68"/>
      <c r="AI43" s="65"/>
      <c r="AJ43" s="65"/>
      <c r="AK43" s="65"/>
      <c r="AL43" s="65"/>
      <c r="AM43" s="65"/>
    </row>
    <row r="44" spans="1:39" s="4" customFormat="1" ht="16.5" thickBot="1" x14ac:dyDescent="0.3">
      <c r="A44" s="119">
        <v>10</v>
      </c>
      <c r="B44" s="83"/>
      <c r="C44" s="115"/>
      <c r="D44" s="115"/>
      <c r="E44" s="116">
        <f t="shared" si="0"/>
        <v>0</v>
      </c>
      <c r="F44" s="115"/>
      <c r="G44" s="116">
        <f t="shared" si="1"/>
        <v>0</v>
      </c>
      <c r="H44" s="114"/>
      <c r="I44" s="114"/>
      <c r="J44" s="114"/>
      <c r="L44" s="106"/>
      <c r="M44" s="106"/>
      <c r="N44" s="122" t="s">
        <v>189</v>
      </c>
      <c r="O44" s="132"/>
      <c r="P44" s="81"/>
      <c r="Q44" s="106"/>
      <c r="R44" s="106"/>
      <c r="S44" s="106"/>
      <c r="T44" s="106"/>
      <c r="U44" s="106"/>
      <c r="V44" s="106"/>
      <c r="Y44" s="65"/>
      <c r="Z44" s="65"/>
      <c r="AA44" s="90"/>
      <c r="AB44" s="90"/>
      <c r="AC44" s="90"/>
      <c r="AD44" s="90"/>
      <c r="AE44" s="90"/>
      <c r="AF44" s="90"/>
      <c r="AG44" s="89"/>
      <c r="AH44" s="68"/>
      <c r="AI44" s="65"/>
      <c r="AJ44" s="65"/>
      <c r="AK44" s="65"/>
      <c r="AL44" s="65"/>
      <c r="AM44" s="65"/>
    </row>
    <row r="45" spans="1:39" ht="16.5" thickBot="1" x14ac:dyDescent="0.3">
      <c r="A45" s="118">
        <v>11</v>
      </c>
      <c r="B45" s="83"/>
      <c r="C45" s="115"/>
      <c r="D45" s="115"/>
      <c r="E45" s="116">
        <f t="shared" si="0"/>
        <v>0</v>
      </c>
      <c r="F45" s="115"/>
      <c r="G45" s="116">
        <f t="shared" si="1"/>
        <v>0</v>
      </c>
      <c r="H45" s="114"/>
      <c r="I45" s="114"/>
      <c r="J45" s="114"/>
      <c r="L45" s="106"/>
      <c r="M45" s="106"/>
      <c r="N45" s="122" t="s">
        <v>190</v>
      </c>
      <c r="O45" s="132"/>
      <c r="P45" s="81"/>
      <c r="Q45" s="106"/>
      <c r="R45" s="106"/>
      <c r="S45" s="106"/>
      <c r="T45" s="106"/>
      <c r="U45" s="106"/>
      <c r="V45" s="106"/>
      <c r="Y45" s="65"/>
      <c r="Z45" s="65"/>
      <c r="AA45" s="90"/>
      <c r="AB45" s="90"/>
      <c r="AC45" s="90"/>
      <c r="AD45" s="90"/>
      <c r="AE45" s="90"/>
      <c r="AF45" s="90"/>
      <c r="AG45" s="89"/>
      <c r="AH45" s="68"/>
      <c r="AI45" s="65"/>
      <c r="AJ45" s="65"/>
      <c r="AK45" s="65"/>
      <c r="AL45" s="65"/>
      <c r="AM45" s="65"/>
    </row>
    <row r="46" spans="1:39" ht="16.5" thickBot="1" x14ac:dyDescent="0.3">
      <c r="A46" s="119">
        <v>12</v>
      </c>
      <c r="B46" s="83"/>
      <c r="C46" s="115"/>
      <c r="D46" s="115"/>
      <c r="E46" s="116">
        <f t="shared" si="0"/>
        <v>0</v>
      </c>
      <c r="F46" s="115"/>
      <c r="G46" s="116">
        <f t="shared" si="1"/>
        <v>0</v>
      </c>
      <c r="H46" s="114"/>
      <c r="I46" s="114"/>
      <c r="J46" s="114"/>
      <c r="L46" s="106"/>
      <c r="M46" s="106"/>
      <c r="N46" s="122" t="s">
        <v>191</v>
      </c>
      <c r="O46" s="132"/>
      <c r="P46" s="81"/>
      <c r="Q46" s="106"/>
      <c r="R46" s="106"/>
      <c r="S46" s="106"/>
      <c r="T46" s="106"/>
      <c r="U46" s="106"/>
      <c r="V46" s="106"/>
      <c r="Y46" s="65"/>
      <c r="Z46" s="65"/>
      <c r="AA46" s="90"/>
      <c r="AB46" s="90"/>
      <c r="AC46" s="90"/>
      <c r="AD46" s="90"/>
      <c r="AE46" s="90"/>
      <c r="AF46" s="90"/>
      <c r="AG46" s="89"/>
      <c r="AH46" s="68"/>
      <c r="AI46" s="65"/>
      <c r="AJ46" s="65"/>
      <c r="AK46" s="65"/>
      <c r="AL46" s="65"/>
      <c r="AM46" s="65"/>
    </row>
    <row r="47" spans="1:39" ht="16.5" thickBot="1" x14ac:dyDescent="0.3">
      <c r="A47" s="118">
        <v>13</v>
      </c>
      <c r="B47" s="83"/>
      <c r="C47" s="115"/>
      <c r="D47" s="115"/>
      <c r="E47" s="116">
        <f t="shared" si="0"/>
        <v>0</v>
      </c>
      <c r="F47" s="115"/>
      <c r="G47" s="116">
        <f t="shared" si="1"/>
        <v>0</v>
      </c>
      <c r="H47" s="114"/>
      <c r="I47" s="114"/>
      <c r="J47" s="114"/>
      <c r="L47" s="106"/>
      <c r="M47" s="106"/>
      <c r="N47" s="123"/>
      <c r="O47" s="133"/>
      <c r="P47" s="81"/>
      <c r="Q47" s="106"/>
      <c r="R47" s="106"/>
      <c r="S47" s="106"/>
      <c r="T47" s="106"/>
      <c r="U47" s="106"/>
      <c r="V47" s="106"/>
      <c r="Y47" s="65"/>
      <c r="Z47" s="65"/>
      <c r="AA47" s="90"/>
      <c r="AB47" s="90"/>
      <c r="AC47" s="90"/>
      <c r="AD47" s="90"/>
      <c r="AE47" s="90"/>
      <c r="AF47" s="90"/>
      <c r="AG47" s="89"/>
      <c r="AH47" s="68"/>
      <c r="AI47" s="65"/>
      <c r="AJ47" s="65"/>
      <c r="AK47" s="65"/>
      <c r="AL47" s="65"/>
      <c r="AM47" s="65"/>
    </row>
    <row r="48" spans="1:39" ht="15.75" thickBot="1" x14ac:dyDescent="0.3">
      <c r="A48" s="119">
        <v>14</v>
      </c>
      <c r="B48" s="83"/>
      <c r="C48" s="115"/>
      <c r="D48" s="115"/>
      <c r="E48" s="116">
        <f t="shared" si="0"/>
        <v>0</v>
      </c>
      <c r="F48" s="115"/>
      <c r="G48" s="116">
        <f t="shared" si="1"/>
        <v>0</v>
      </c>
      <c r="H48" s="114"/>
      <c r="I48" s="114"/>
      <c r="J48" s="114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Y48" s="65"/>
      <c r="Z48" s="65"/>
      <c r="AA48" s="90"/>
      <c r="AB48" s="90"/>
      <c r="AC48" s="90"/>
      <c r="AD48" s="90"/>
      <c r="AE48" s="90"/>
      <c r="AF48" s="90"/>
      <c r="AG48" s="89"/>
      <c r="AH48" s="68"/>
      <c r="AI48" s="65"/>
      <c r="AJ48" s="65"/>
      <c r="AK48" s="65"/>
      <c r="AL48" s="65"/>
      <c r="AM48" s="65"/>
    </row>
    <row r="49" spans="1:39" ht="16.5" thickBot="1" x14ac:dyDescent="0.3">
      <c r="A49" s="118">
        <v>15</v>
      </c>
      <c r="B49" s="83"/>
      <c r="C49" s="115"/>
      <c r="D49" s="115"/>
      <c r="E49" s="116">
        <f t="shared" si="0"/>
        <v>0</v>
      </c>
      <c r="F49" s="115"/>
      <c r="G49" s="116">
        <f t="shared" si="1"/>
        <v>0</v>
      </c>
      <c r="H49" s="114"/>
      <c r="I49" s="114"/>
      <c r="J49" s="114"/>
      <c r="L49" s="106"/>
      <c r="M49" s="106"/>
      <c r="N49" s="120"/>
      <c r="O49" s="124" t="s">
        <v>155</v>
      </c>
      <c r="P49" s="98"/>
      <c r="Q49" s="99"/>
      <c r="R49" s="100"/>
      <c r="S49" s="106"/>
      <c r="T49" s="85"/>
      <c r="U49" s="106"/>
      <c r="V49" s="106"/>
      <c r="Y49" s="65"/>
      <c r="Z49" s="65"/>
      <c r="AA49" s="90"/>
      <c r="AB49" s="90"/>
      <c r="AC49" s="90"/>
      <c r="AD49" s="90"/>
      <c r="AE49" s="90"/>
      <c r="AF49" s="90"/>
      <c r="AG49" s="89"/>
      <c r="AH49" s="68"/>
      <c r="AI49" s="65"/>
      <c r="AJ49" s="65"/>
      <c r="AK49" s="65"/>
      <c r="AL49" s="65"/>
      <c r="AM49" s="65"/>
    </row>
    <row r="50" spans="1:39" x14ac:dyDescent="0.25">
      <c r="A50" s="119">
        <v>16</v>
      </c>
      <c r="B50" s="83"/>
      <c r="C50" s="115"/>
      <c r="D50" s="115"/>
      <c r="E50" s="116">
        <f t="shared" si="0"/>
        <v>0</v>
      </c>
      <c r="F50" s="115"/>
      <c r="G50" s="116">
        <f t="shared" si="1"/>
        <v>0</v>
      </c>
      <c r="H50" s="114"/>
      <c r="I50" s="114"/>
      <c r="J50" s="114"/>
      <c r="L50" s="106"/>
      <c r="M50" s="106"/>
      <c r="N50" s="122"/>
      <c r="O50" s="125"/>
      <c r="P50" s="70" t="s">
        <v>171</v>
      </c>
      <c r="Q50" s="71" t="s">
        <v>201</v>
      </c>
      <c r="R50" s="71" t="s">
        <v>202</v>
      </c>
      <c r="S50" s="85"/>
      <c r="T50" s="55" t="s">
        <v>203</v>
      </c>
      <c r="U50" s="106"/>
      <c r="V50" s="106"/>
      <c r="Y50" s="65"/>
      <c r="Z50" s="65"/>
      <c r="AA50" s="90"/>
      <c r="AB50" s="90"/>
      <c r="AC50" s="90"/>
      <c r="AD50" s="90"/>
      <c r="AE50" s="90"/>
      <c r="AF50" s="90"/>
      <c r="AG50" s="89"/>
      <c r="AH50" s="68"/>
      <c r="AI50" s="65"/>
      <c r="AJ50" s="65"/>
      <c r="AK50" s="65"/>
      <c r="AL50" s="65"/>
      <c r="AM50" s="65"/>
    </row>
    <row r="51" spans="1:39" ht="15.75" x14ac:dyDescent="0.25">
      <c r="A51" s="118">
        <v>17</v>
      </c>
      <c r="B51" s="83"/>
      <c r="C51" s="115"/>
      <c r="D51" s="115"/>
      <c r="E51" s="116">
        <f t="shared" si="0"/>
        <v>0</v>
      </c>
      <c r="F51" s="115"/>
      <c r="G51" s="116">
        <f t="shared" si="1"/>
        <v>0</v>
      </c>
      <c r="H51" s="114"/>
      <c r="I51" s="114"/>
      <c r="J51" s="114"/>
      <c r="L51" s="106"/>
      <c r="M51" s="106"/>
      <c r="N51" s="122"/>
      <c r="O51" s="126">
        <v>1</v>
      </c>
      <c r="P51" s="101" t="str">
        <f>IF(AG39="oui",AF39,"")</f>
        <v/>
      </c>
      <c r="Q51" s="54"/>
      <c r="R51" s="54"/>
      <c r="S51" s="85"/>
      <c r="T51" s="82"/>
      <c r="U51" s="106"/>
      <c r="V51" s="106"/>
      <c r="Y51" s="65"/>
      <c r="Z51" s="65"/>
      <c r="AA51" s="90"/>
      <c r="AB51" s="90"/>
      <c r="AC51" s="90"/>
      <c r="AD51" s="90"/>
      <c r="AE51" s="90"/>
      <c r="AF51" s="90"/>
      <c r="AG51" s="89"/>
      <c r="AH51" s="68"/>
      <c r="AI51" s="65"/>
      <c r="AJ51" s="65"/>
      <c r="AK51" s="65"/>
      <c r="AL51" s="65"/>
      <c r="AM51" s="65"/>
    </row>
    <row r="52" spans="1:39" ht="15.75" x14ac:dyDescent="0.25">
      <c r="A52" s="119">
        <v>18</v>
      </c>
      <c r="B52" s="83"/>
      <c r="C52" s="115"/>
      <c r="D52" s="115"/>
      <c r="E52" s="116">
        <f t="shared" si="0"/>
        <v>0</v>
      </c>
      <c r="F52" s="115"/>
      <c r="G52" s="116">
        <f t="shared" si="1"/>
        <v>0</v>
      </c>
      <c r="H52" s="114"/>
      <c r="I52" s="114"/>
      <c r="J52" s="114"/>
      <c r="L52" s="106"/>
      <c r="M52" s="106"/>
      <c r="N52" s="122" t="s">
        <v>192</v>
      </c>
      <c r="O52" s="126">
        <v>2</v>
      </c>
      <c r="P52" s="101" t="str">
        <f t="shared" ref="P52:P78" si="2">IF(AG40="oui",AF40,"")</f>
        <v/>
      </c>
      <c r="Q52" s="54"/>
      <c r="R52" s="54"/>
      <c r="S52" s="85"/>
      <c r="T52" s="82"/>
      <c r="U52" s="106"/>
      <c r="V52" s="106"/>
      <c r="Y52" s="65"/>
      <c r="Z52" s="65"/>
      <c r="AA52" s="90"/>
      <c r="AB52" s="90"/>
      <c r="AC52" s="90"/>
      <c r="AD52" s="90"/>
      <c r="AE52" s="90"/>
      <c r="AF52" s="90"/>
      <c r="AG52" s="89"/>
      <c r="AH52" s="68"/>
      <c r="AI52" s="65"/>
      <c r="AJ52" s="65"/>
      <c r="AK52" s="65"/>
      <c r="AL52" s="65"/>
      <c r="AM52" s="65"/>
    </row>
    <row r="53" spans="1:39" ht="15.75" x14ac:dyDescent="0.25">
      <c r="A53" s="118">
        <v>19</v>
      </c>
      <c r="B53" s="83"/>
      <c r="C53" s="115"/>
      <c r="D53" s="115"/>
      <c r="E53" s="116">
        <f t="shared" si="0"/>
        <v>0</v>
      </c>
      <c r="F53" s="115"/>
      <c r="G53" s="116">
        <f t="shared" si="1"/>
        <v>0</v>
      </c>
      <c r="H53" s="114"/>
      <c r="I53" s="114"/>
      <c r="J53" s="114"/>
      <c r="L53" s="106"/>
      <c r="M53" s="106"/>
      <c r="N53" s="122" t="s">
        <v>193</v>
      </c>
      <c r="O53" s="126">
        <v>3</v>
      </c>
      <c r="P53" s="101" t="str">
        <f t="shared" si="2"/>
        <v/>
      </c>
      <c r="Q53" s="54"/>
      <c r="R53" s="54"/>
      <c r="S53" s="85"/>
      <c r="T53" s="82"/>
      <c r="U53" s="106"/>
      <c r="V53" s="106"/>
      <c r="Y53" s="65"/>
      <c r="Z53" s="65"/>
      <c r="AA53" s="90"/>
      <c r="AB53" s="90"/>
      <c r="AC53" s="90"/>
      <c r="AD53" s="90"/>
      <c r="AE53" s="90"/>
      <c r="AF53" s="90"/>
      <c r="AG53" s="89"/>
      <c r="AH53" s="68"/>
      <c r="AI53" s="65"/>
      <c r="AJ53" s="65"/>
      <c r="AK53" s="65"/>
      <c r="AL53" s="65"/>
      <c r="AM53" s="65"/>
    </row>
    <row r="54" spans="1:39" ht="15.75" x14ac:dyDescent="0.25">
      <c r="A54" s="119">
        <v>20</v>
      </c>
      <c r="B54" s="83"/>
      <c r="C54" s="115"/>
      <c r="D54" s="115"/>
      <c r="E54" s="116">
        <f t="shared" si="0"/>
        <v>0</v>
      </c>
      <c r="F54" s="115"/>
      <c r="G54" s="116">
        <f t="shared" si="1"/>
        <v>0</v>
      </c>
      <c r="H54" s="114"/>
      <c r="I54" s="114"/>
      <c r="J54" s="114"/>
      <c r="L54" s="106"/>
      <c r="M54" s="106"/>
      <c r="N54" s="122" t="s">
        <v>185</v>
      </c>
      <c r="O54" s="126">
        <v>4</v>
      </c>
      <c r="P54" s="101" t="str">
        <f t="shared" si="2"/>
        <v/>
      </c>
      <c r="Q54" s="54"/>
      <c r="R54" s="54"/>
      <c r="S54" s="85"/>
      <c r="T54" s="82"/>
      <c r="U54" s="106"/>
      <c r="V54" s="106"/>
      <c r="Y54" s="65"/>
      <c r="Z54" s="65"/>
      <c r="AA54" s="90"/>
      <c r="AB54" s="90"/>
      <c r="AC54" s="90"/>
      <c r="AD54" s="90"/>
      <c r="AE54" s="90"/>
      <c r="AF54" s="90"/>
      <c r="AG54" s="89"/>
      <c r="AH54" s="68"/>
      <c r="AI54" s="65"/>
      <c r="AJ54" s="65"/>
      <c r="AK54" s="65"/>
      <c r="AL54" s="65"/>
      <c r="AM54" s="65"/>
    </row>
    <row r="55" spans="1:39" ht="16.5" thickBot="1" x14ac:dyDescent="0.3">
      <c r="A55" s="114"/>
      <c r="B55" s="114"/>
      <c r="C55" s="114"/>
      <c r="D55" s="114"/>
      <c r="E55" s="114"/>
      <c r="F55" s="114"/>
      <c r="G55" s="114"/>
      <c r="H55" s="114"/>
      <c r="I55" s="114"/>
      <c r="J55" s="114"/>
      <c r="L55" s="106"/>
      <c r="M55" s="106"/>
      <c r="N55" s="122" t="s">
        <v>194</v>
      </c>
      <c r="O55" s="126">
        <v>5</v>
      </c>
      <c r="P55" s="101" t="str">
        <f t="shared" si="2"/>
        <v/>
      </c>
      <c r="Q55" s="54"/>
      <c r="R55" s="54"/>
      <c r="S55" s="85"/>
      <c r="T55" s="82"/>
      <c r="U55" s="106"/>
      <c r="V55" s="106"/>
      <c r="Y55" s="65"/>
      <c r="Z55" s="65"/>
      <c r="AA55" s="90"/>
      <c r="AB55" s="90"/>
      <c r="AC55" s="90"/>
      <c r="AD55" s="90"/>
      <c r="AE55" s="90"/>
      <c r="AF55" s="90"/>
      <c r="AG55" s="89"/>
      <c r="AH55" s="68"/>
      <c r="AI55" s="65"/>
      <c r="AJ55" s="65"/>
      <c r="AK55" s="65"/>
      <c r="AL55" s="65"/>
      <c r="AM55" s="65"/>
    </row>
    <row r="56" spans="1:39" ht="16.5" thickBot="1" x14ac:dyDescent="0.3">
      <c r="A56" s="138"/>
      <c r="B56" s="139" t="s">
        <v>208</v>
      </c>
      <c r="C56" s="138"/>
      <c r="D56" s="114"/>
      <c r="E56" s="114"/>
      <c r="F56" s="114"/>
      <c r="G56" s="114"/>
      <c r="H56" s="114"/>
      <c r="I56" s="114"/>
      <c r="J56" s="114"/>
      <c r="L56" s="106"/>
      <c r="M56" s="106"/>
      <c r="N56" s="122" t="s">
        <v>185</v>
      </c>
      <c r="O56" s="126">
        <v>6</v>
      </c>
      <c r="P56" s="101" t="str">
        <f t="shared" si="2"/>
        <v/>
      </c>
      <c r="Q56" s="54"/>
      <c r="R56" s="54"/>
      <c r="S56" s="85"/>
      <c r="T56" s="82"/>
      <c r="U56" s="106"/>
      <c r="V56" s="106"/>
      <c r="Y56" s="65"/>
      <c r="Z56" s="65"/>
      <c r="AA56" s="90"/>
      <c r="AB56" s="90"/>
      <c r="AC56" s="90"/>
      <c r="AD56" s="90"/>
      <c r="AE56" s="90"/>
      <c r="AF56" s="90"/>
      <c r="AG56" s="89"/>
      <c r="AH56" s="68"/>
      <c r="AI56" s="65"/>
      <c r="AJ56" s="65"/>
      <c r="AK56" s="65"/>
      <c r="AL56" s="65"/>
      <c r="AM56" s="65"/>
    </row>
    <row r="57" spans="1:39" ht="16.5" thickBot="1" x14ac:dyDescent="0.3">
      <c r="A57" s="138"/>
      <c r="B57" s="84"/>
      <c r="C57" s="138"/>
      <c r="D57" s="114"/>
      <c r="E57" s="77" t="s">
        <v>96</v>
      </c>
      <c r="F57" s="77"/>
      <c r="G57" s="77"/>
      <c r="H57" s="77"/>
      <c r="I57" s="77"/>
      <c r="J57" s="114"/>
      <c r="L57" s="106"/>
      <c r="M57" s="106"/>
      <c r="N57" s="122"/>
      <c r="O57" s="126">
        <v>7</v>
      </c>
      <c r="P57" s="101" t="str">
        <f t="shared" si="2"/>
        <v/>
      </c>
      <c r="Q57" s="54"/>
      <c r="R57" s="54"/>
      <c r="S57" s="85"/>
      <c r="T57" s="82"/>
      <c r="U57" s="106"/>
      <c r="V57" s="106"/>
      <c r="Y57" s="65"/>
      <c r="Z57" s="65"/>
      <c r="AA57" s="90"/>
      <c r="AB57" s="90"/>
      <c r="AC57" s="90"/>
      <c r="AD57" s="90"/>
      <c r="AE57" s="90"/>
      <c r="AF57" s="90"/>
      <c r="AG57" s="89"/>
      <c r="AH57" s="68"/>
      <c r="AI57" s="65"/>
      <c r="AJ57" s="65"/>
      <c r="AK57" s="65"/>
      <c r="AL57" s="65"/>
      <c r="AM57" s="65"/>
    </row>
    <row r="58" spans="1:39" ht="45" x14ac:dyDescent="0.25">
      <c r="A58" s="138"/>
      <c r="B58" s="138"/>
      <c r="C58" s="138"/>
      <c r="D58" s="114"/>
      <c r="E58" s="77"/>
      <c r="F58" s="78" t="s">
        <v>102</v>
      </c>
      <c r="G58" s="78" t="s">
        <v>103</v>
      </c>
      <c r="H58" s="78" t="s">
        <v>156</v>
      </c>
      <c r="I58" s="78" t="s">
        <v>105</v>
      </c>
      <c r="J58" s="114"/>
      <c r="L58" s="106"/>
      <c r="M58" s="106"/>
      <c r="N58" s="122"/>
      <c r="O58" s="126">
        <v>8</v>
      </c>
      <c r="P58" s="101" t="str">
        <f t="shared" si="2"/>
        <v/>
      </c>
      <c r="Q58" s="54"/>
      <c r="R58" s="54"/>
      <c r="S58" s="85"/>
      <c r="T58" s="82"/>
      <c r="U58" s="106"/>
      <c r="V58" s="106"/>
      <c r="Y58" s="65"/>
      <c r="Z58" s="65"/>
      <c r="AA58" s="90"/>
      <c r="AB58" s="90"/>
      <c r="AC58" s="90"/>
      <c r="AD58" s="90"/>
      <c r="AE58" s="90"/>
      <c r="AF58" s="90"/>
      <c r="AG58" s="89"/>
      <c r="AH58" s="68"/>
      <c r="AI58" s="65"/>
      <c r="AJ58" s="65"/>
      <c r="AK58" s="65"/>
      <c r="AL58" s="65"/>
      <c r="AM58" s="65"/>
    </row>
    <row r="59" spans="1:39" ht="30" x14ac:dyDescent="0.25">
      <c r="A59" s="138"/>
      <c r="B59" s="138"/>
      <c r="C59" s="138"/>
      <c r="D59" s="114"/>
      <c r="E59" s="77"/>
      <c r="F59" s="78" t="s">
        <v>169</v>
      </c>
      <c r="G59" s="78" t="s">
        <v>168</v>
      </c>
      <c r="H59" s="78" t="s">
        <v>167</v>
      </c>
      <c r="I59" s="78" t="s">
        <v>166</v>
      </c>
      <c r="J59" s="114"/>
      <c r="L59" s="106"/>
      <c r="M59" s="106"/>
      <c r="N59" s="122"/>
      <c r="O59" s="126"/>
      <c r="P59" s="101" t="str">
        <f t="shared" si="2"/>
        <v/>
      </c>
      <c r="Q59" s="54"/>
      <c r="R59" s="54"/>
      <c r="S59" s="85"/>
      <c r="T59" s="82"/>
      <c r="U59" s="106"/>
      <c r="V59" s="106"/>
      <c r="Y59" s="65"/>
      <c r="Z59" s="65"/>
      <c r="AA59" s="90"/>
      <c r="AB59" s="90"/>
      <c r="AC59" s="90"/>
      <c r="AD59" s="90"/>
      <c r="AE59" s="90"/>
      <c r="AF59" s="90"/>
      <c r="AG59" s="89"/>
      <c r="AH59" s="68"/>
      <c r="AI59" s="65"/>
      <c r="AJ59" s="65"/>
      <c r="AK59" s="65"/>
      <c r="AL59" s="65"/>
      <c r="AM59" s="65"/>
    </row>
    <row r="60" spans="1:39" x14ac:dyDescent="0.25">
      <c r="A60" s="138"/>
      <c r="B60" s="138"/>
      <c r="C60" s="138"/>
      <c r="D60" s="114"/>
      <c r="E60" s="77"/>
      <c r="F60" s="79">
        <v>1</v>
      </c>
      <c r="G60" s="79">
        <v>2</v>
      </c>
      <c r="H60" s="79">
        <v>3</v>
      </c>
      <c r="I60" s="79">
        <v>4</v>
      </c>
      <c r="J60" s="114"/>
      <c r="L60" s="106"/>
      <c r="M60" s="106"/>
      <c r="N60" s="122"/>
      <c r="O60" s="127">
        <v>9</v>
      </c>
      <c r="P60" s="101" t="str">
        <f t="shared" si="2"/>
        <v/>
      </c>
      <c r="Q60" s="54"/>
      <c r="R60" s="54"/>
      <c r="S60" s="85"/>
      <c r="T60" s="82"/>
      <c r="U60" s="106"/>
      <c r="V60" s="106"/>
      <c r="Y60" s="65"/>
      <c r="Z60" s="65"/>
      <c r="AA60" s="90"/>
      <c r="AB60" s="90"/>
      <c r="AC60" s="90"/>
      <c r="AD60" s="90"/>
      <c r="AE60" s="90"/>
      <c r="AF60" s="90"/>
      <c r="AG60" s="89"/>
      <c r="AH60" s="68"/>
      <c r="AI60" s="65"/>
      <c r="AJ60" s="65"/>
      <c r="AK60" s="65"/>
      <c r="AL60" s="65"/>
      <c r="AM60" s="65"/>
    </row>
    <row r="61" spans="1:39" x14ac:dyDescent="0.25">
      <c r="A61" s="138"/>
      <c r="B61" s="138"/>
      <c r="C61" s="138"/>
      <c r="D61" s="114"/>
      <c r="E61" s="77"/>
      <c r="F61" s="80"/>
      <c r="G61" s="80"/>
      <c r="H61" s="80"/>
      <c r="I61" s="80"/>
      <c r="J61" s="114"/>
      <c r="L61" s="106"/>
      <c r="M61" s="106"/>
      <c r="N61" s="122"/>
      <c r="O61" s="127">
        <v>10</v>
      </c>
      <c r="P61" s="101" t="str">
        <f t="shared" si="2"/>
        <v/>
      </c>
      <c r="Q61" s="54"/>
      <c r="R61" s="54"/>
      <c r="S61" s="85"/>
      <c r="T61" s="82"/>
      <c r="U61" s="106"/>
      <c r="V61" s="106"/>
      <c r="Y61" s="65"/>
      <c r="Z61" s="65"/>
      <c r="AA61" s="90"/>
      <c r="AB61" s="90"/>
      <c r="AC61" s="90"/>
      <c r="AD61" s="90"/>
      <c r="AE61" s="90"/>
      <c r="AF61" s="90"/>
      <c r="AG61" s="89"/>
      <c r="AH61" s="68"/>
      <c r="AI61" s="65"/>
      <c r="AJ61" s="65"/>
      <c r="AK61" s="65"/>
      <c r="AL61" s="65"/>
      <c r="AM61" s="65"/>
    </row>
    <row r="62" spans="1:39" x14ac:dyDescent="0.25">
      <c r="A62" s="114"/>
      <c r="B62" s="114"/>
      <c r="C62" s="114"/>
      <c r="D62" s="114"/>
      <c r="E62" s="77" t="s">
        <v>97</v>
      </c>
      <c r="F62" s="80"/>
      <c r="G62" s="80"/>
      <c r="H62" s="80"/>
      <c r="I62" s="80"/>
      <c r="J62" s="114"/>
      <c r="L62" s="106"/>
      <c r="M62" s="106"/>
      <c r="N62" s="122"/>
      <c r="O62" s="127">
        <v>11</v>
      </c>
      <c r="P62" s="101" t="str">
        <f t="shared" si="2"/>
        <v/>
      </c>
      <c r="Q62" s="54"/>
      <c r="R62" s="54"/>
      <c r="S62" s="85"/>
      <c r="T62" s="82"/>
      <c r="U62" s="106"/>
      <c r="V62" s="106"/>
      <c r="Y62" s="65"/>
      <c r="Z62" s="65"/>
      <c r="AA62" s="90"/>
      <c r="AB62" s="90"/>
      <c r="AC62" s="90"/>
      <c r="AD62" s="90"/>
      <c r="AE62" s="90"/>
      <c r="AF62" s="90"/>
      <c r="AG62" s="89"/>
      <c r="AH62" s="65"/>
      <c r="AI62" s="65"/>
      <c r="AJ62" s="65"/>
      <c r="AK62" s="65"/>
      <c r="AL62" s="65"/>
      <c r="AM62" s="65"/>
    </row>
    <row r="63" spans="1:39" ht="30" x14ac:dyDescent="0.25">
      <c r="A63" s="114"/>
      <c r="B63" s="114"/>
      <c r="C63" s="114"/>
      <c r="D63" s="114"/>
      <c r="E63" s="77"/>
      <c r="F63" s="78" t="s">
        <v>98</v>
      </c>
      <c r="G63" s="78" t="s">
        <v>101</v>
      </c>
      <c r="H63" s="78" t="s">
        <v>99</v>
      </c>
      <c r="I63" s="78" t="s">
        <v>100</v>
      </c>
      <c r="J63" s="114"/>
      <c r="L63" s="106"/>
      <c r="M63" s="106"/>
      <c r="N63" s="122"/>
      <c r="O63" s="127">
        <v>12</v>
      </c>
      <c r="P63" s="101" t="str">
        <f t="shared" si="2"/>
        <v/>
      </c>
      <c r="Q63" s="54"/>
      <c r="R63" s="54"/>
      <c r="S63" s="85"/>
      <c r="T63" s="82"/>
      <c r="U63" s="106"/>
      <c r="V63" s="106"/>
      <c r="Y63" s="65"/>
      <c r="Z63" s="65"/>
      <c r="AA63" s="90"/>
      <c r="AB63" s="90"/>
      <c r="AC63" s="90"/>
      <c r="AD63" s="90"/>
      <c r="AE63" s="90"/>
      <c r="AF63" s="90"/>
      <c r="AG63" s="89"/>
      <c r="AH63" s="65"/>
      <c r="AI63" s="65"/>
      <c r="AJ63" s="65"/>
      <c r="AK63" s="65"/>
      <c r="AL63" s="65"/>
      <c r="AM63" s="65"/>
    </row>
    <row r="64" spans="1:39" x14ac:dyDescent="0.25">
      <c r="A64" s="114"/>
      <c r="B64" s="114"/>
      <c r="C64" s="114"/>
      <c r="D64" s="114"/>
      <c r="E64" s="77"/>
      <c r="F64" s="79">
        <v>1</v>
      </c>
      <c r="G64" s="79">
        <v>2</v>
      </c>
      <c r="H64" s="79">
        <v>3</v>
      </c>
      <c r="I64" s="79">
        <v>4</v>
      </c>
      <c r="J64" s="114"/>
      <c r="L64" s="106"/>
      <c r="M64" s="106"/>
      <c r="N64" s="122"/>
      <c r="O64" s="127">
        <v>13</v>
      </c>
      <c r="P64" s="101" t="str">
        <f t="shared" si="2"/>
        <v/>
      </c>
      <c r="Q64" s="54"/>
      <c r="R64" s="54"/>
      <c r="S64" s="85"/>
      <c r="T64" s="82"/>
      <c r="U64" s="106"/>
      <c r="V64" s="106"/>
      <c r="Y64" s="65"/>
      <c r="Z64" s="65"/>
      <c r="AA64" s="90"/>
      <c r="AB64" s="90"/>
      <c r="AC64" s="90"/>
      <c r="AD64" s="90"/>
      <c r="AE64" s="90"/>
      <c r="AF64" s="90"/>
      <c r="AG64" s="89"/>
      <c r="AH64" s="65"/>
      <c r="AI64" s="65"/>
      <c r="AJ64" s="65"/>
      <c r="AK64" s="65"/>
      <c r="AL64" s="65"/>
      <c r="AM64" s="65"/>
    </row>
    <row r="65" spans="1:39" x14ac:dyDescent="0.25">
      <c r="A65" s="114"/>
      <c r="B65" s="114"/>
      <c r="C65" s="114"/>
      <c r="D65" s="114"/>
      <c r="E65" s="77"/>
      <c r="F65" s="77"/>
      <c r="G65" s="77"/>
      <c r="H65" s="77"/>
      <c r="I65" s="77"/>
      <c r="J65" s="114"/>
      <c r="L65" s="106"/>
      <c r="M65" s="106"/>
      <c r="N65" s="122"/>
      <c r="O65" s="127">
        <v>14</v>
      </c>
      <c r="P65" s="101" t="str">
        <f t="shared" si="2"/>
        <v/>
      </c>
      <c r="Q65" s="54"/>
      <c r="R65" s="54"/>
      <c r="S65" s="85"/>
      <c r="T65" s="82"/>
      <c r="U65" s="106"/>
      <c r="V65" s="106"/>
      <c r="Y65" s="65"/>
      <c r="Z65" s="65"/>
      <c r="AA65" s="90"/>
      <c r="AB65" s="90"/>
      <c r="AC65" s="90"/>
      <c r="AD65" s="90"/>
      <c r="AE65" s="90"/>
      <c r="AF65" s="90"/>
      <c r="AG65" s="89"/>
      <c r="AH65" s="65"/>
      <c r="AI65" s="65"/>
      <c r="AJ65" s="65"/>
      <c r="AK65" s="65"/>
      <c r="AL65" s="65"/>
      <c r="AM65" s="65"/>
    </row>
    <row r="66" spans="1:39" x14ac:dyDescent="0.25">
      <c r="A66" s="114"/>
      <c r="B66" s="114"/>
      <c r="C66" s="114"/>
      <c r="D66" s="114"/>
      <c r="E66" s="77" t="s">
        <v>147</v>
      </c>
      <c r="F66" s="80"/>
      <c r="G66" s="80"/>
      <c r="H66" s="80"/>
      <c r="I66" s="80"/>
      <c r="J66" s="114"/>
      <c r="L66" s="106"/>
      <c r="M66" s="106"/>
      <c r="N66" s="122"/>
      <c r="O66" s="127">
        <v>15</v>
      </c>
      <c r="P66" s="101" t="str">
        <f t="shared" si="2"/>
        <v/>
      </c>
      <c r="Q66" s="54"/>
      <c r="R66" s="54"/>
      <c r="S66" s="85"/>
      <c r="T66" s="82"/>
      <c r="U66" s="106"/>
      <c r="V66" s="106"/>
      <c r="Y66" s="65"/>
      <c r="Z66" s="65"/>
      <c r="AA66" s="90"/>
      <c r="AB66" s="90"/>
      <c r="AC66" s="90"/>
      <c r="AD66" s="90"/>
      <c r="AE66" s="90"/>
      <c r="AF66" s="90"/>
      <c r="AG66" s="89"/>
      <c r="AH66" s="68"/>
      <c r="AI66" s="68"/>
      <c r="AJ66" s="68"/>
      <c r="AK66" s="68"/>
      <c r="AL66" s="68"/>
      <c r="AM66" s="68"/>
    </row>
    <row r="67" spans="1:39" ht="30" x14ac:dyDescent="0.25">
      <c r="A67" s="114"/>
      <c r="B67" s="114"/>
      <c r="C67" s="114"/>
      <c r="D67" s="114"/>
      <c r="E67" s="77"/>
      <c r="F67" s="78" t="s">
        <v>148</v>
      </c>
      <c r="G67" s="78" t="s">
        <v>149</v>
      </c>
      <c r="H67" s="78" t="s">
        <v>150</v>
      </c>
      <c r="I67" s="80"/>
      <c r="J67" s="114"/>
      <c r="L67" s="106"/>
      <c r="M67" s="106"/>
      <c r="N67" s="122"/>
      <c r="O67" s="127">
        <v>16</v>
      </c>
      <c r="P67" s="101" t="str">
        <f t="shared" si="2"/>
        <v/>
      </c>
      <c r="Q67" s="54"/>
      <c r="R67" s="54"/>
      <c r="S67" s="85"/>
      <c r="T67" s="82"/>
      <c r="U67" s="106"/>
      <c r="V67" s="106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</row>
    <row r="68" spans="1:39" x14ac:dyDescent="0.25">
      <c r="A68" s="114"/>
      <c r="B68" s="114"/>
      <c r="C68" s="114"/>
      <c r="D68" s="114"/>
      <c r="E68" s="77"/>
      <c r="F68" s="79">
        <v>1</v>
      </c>
      <c r="G68" s="79">
        <v>2</v>
      </c>
      <c r="H68" s="79">
        <v>3</v>
      </c>
      <c r="I68" s="80"/>
      <c r="J68" s="114"/>
      <c r="L68" s="106"/>
      <c r="M68" s="106"/>
      <c r="N68" s="122"/>
      <c r="O68" s="127">
        <v>17</v>
      </c>
      <c r="P68" s="101" t="str">
        <f t="shared" si="2"/>
        <v/>
      </c>
      <c r="Q68" s="54"/>
      <c r="R68" s="54"/>
      <c r="S68" s="85"/>
      <c r="T68" s="82"/>
      <c r="U68" s="106"/>
      <c r="V68" s="106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</row>
    <row r="69" spans="1:39" x14ac:dyDescent="0.25">
      <c r="A69" s="114"/>
      <c r="B69" s="114"/>
      <c r="C69" s="114"/>
      <c r="D69" s="114"/>
      <c r="E69" s="77"/>
      <c r="F69" s="77"/>
      <c r="G69" s="77"/>
      <c r="H69" s="77"/>
      <c r="I69" s="77"/>
      <c r="J69" s="114"/>
      <c r="L69" s="106"/>
      <c r="M69" s="106"/>
      <c r="N69" s="122"/>
      <c r="O69" s="127">
        <v>18</v>
      </c>
      <c r="P69" s="101" t="str">
        <f t="shared" si="2"/>
        <v/>
      </c>
      <c r="Q69" s="54"/>
      <c r="R69" s="54"/>
      <c r="S69" s="85"/>
      <c r="T69" s="82"/>
      <c r="U69" s="106"/>
      <c r="V69" s="106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</row>
    <row r="70" spans="1:39" x14ac:dyDescent="0.25">
      <c r="A70" s="114"/>
      <c r="B70" s="114"/>
      <c r="C70" s="114"/>
      <c r="D70" s="114"/>
      <c r="E70" s="114"/>
      <c r="F70" s="114"/>
      <c r="G70" s="114"/>
      <c r="H70" s="114"/>
      <c r="I70" s="114"/>
      <c r="J70" s="114"/>
      <c r="L70" s="106"/>
      <c r="M70" s="106"/>
      <c r="N70" s="122"/>
      <c r="O70" s="127">
        <v>19</v>
      </c>
      <c r="P70" s="101" t="str">
        <f t="shared" si="2"/>
        <v/>
      </c>
      <c r="Q70" s="54"/>
      <c r="R70" s="54"/>
      <c r="S70" s="85"/>
      <c r="T70" s="82"/>
      <c r="U70" s="106"/>
      <c r="V70" s="106"/>
    </row>
    <row r="71" spans="1:39" x14ac:dyDescent="0.25">
      <c r="A71" s="114"/>
      <c r="B71" s="114"/>
      <c r="C71" s="114"/>
      <c r="D71" s="114"/>
      <c r="E71" s="114"/>
      <c r="F71" s="114"/>
      <c r="G71" s="114"/>
      <c r="H71" s="114"/>
      <c r="I71" s="114"/>
      <c r="J71" s="114"/>
      <c r="L71" s="106"/>
      <c r="M71" s="106"/>
      <c r="N71" s="122"/>
      <c r="O71" s="127">
        <v>20</v>
      </c>
      <c r="P71" s="101" t="str">
        <f t="shared" si="2"/>
        <v/>
      </c>
      <c r="Q71" s="54"/>
      <c r="R71" s="54"/>
      <c r="S71" s="85"/>
      <c r="T71" s="82"/>
      <c r="U71" s="106"/>
      <c r="V71" s="106"/>
    </row>
    <row r="72" spans="1:39" x14ac:dyDescent="0.25">
      <c r="A72" s="114"/>
      <c r="B72" s="114"/>
      <c r="C72" s="114"/>
      <c r="D72" s="114"/>
      <c r="E72" s="114"/>
      <c r="F72" s="114"/>
      <c r="G72" s="114"/>
      <c r="H72" s="114"/>
      <c r="I72" s="114"/>
      <c r="J72" s="114"/>
      <c r="L72" s="106"/>
      <c r="M72" s="106"/>
      <c r="N72" s="122"/>
      <c r="O72" s="127">
        <v>21</v>
      </c>
      <c r="P72" s="101" t="str">
        <f t="shared" si="2"/>
        <v/>
      </c>
      <c r="Q72" s="54"/>
      <c r="R72" s="54"/>
      <c r="S72" s="85"/>
      <c r="T72" s="82"/>
      <c r="U72" s="106"/>
      <c r="V72" s="106"/>
    </row>
    <row r="73" spans="1:39" x14ac:dyDescent="0.25">
      <c r="A73" s="114"/>
      <c r="B73" s="114"/>
      <c r="C73" s="114"/>
      <c r="D73" s="114"/>
      <c r="E73" s="114"/>
      <c r="F73" s="114"/>
      <c r="G73" s="114"/>
      <c r="H73" s="114"/>
      <c r="I73" s="114"/>
      <c r="J73" s="114"/>
      <c r="L73" s="106"/>
      <c r="M73" s="106"/>
      <c r="N73" s="122"/>
      <c r="O73" s="127">
        <v>22</v>
      </c>
      <c r="P73" s="101" t="str">
        <f t="shared" si="2"/>
        <v/>
      </c>
      <c r="Q73" s="54"/>
      <c r="R73" s="54"/>
      <c r="S73" s="85"/>
      <c r="T73" s="82"/>
      <c r="U73" s="106"/>
      <c r="V73" s="106"/>
    </row>
    <row r="74" spans="1:39" x14ac:dyDescent="0.25">
      <c r="A74" s="114"/>
      <c r="B74" s="114"/>
      <c r="C74" s="114"/>
      <c r="D74" s="114"/>
      <c r="E74" s="114"/>
      <c r="F74" s="114"/>
      <c r="G74" s="114"/>
      <c r="H74" s="114"/>
      <c r="I74" s="114"/>
      <c r="J74" s="114"/>
      <c r="L74" s="106"/>
      <c r="M74" s="106"/>
      <c r="N74" s="122"/>
      <c r="O74" s="127">
        <v>23</v>
      </c>
      <c r="P74" s="101" t="str">
        <f t="shared" si="2"/>
        <v/>
      </c>
      <c r="Q74" s="54"/>
      <c r="R74" s="54"/>
      <c r="S74" s="85"/>
      <c r="T74" s="82"/>
      <c r="U74" s="106"/>
      <c r="V74" s="106"/>
    </row>
    <row r="75" spans="1:39" x14ac:dyDescent="0.25">
      <c r="A75" s="114"/>
      <c r="B75" s="114"/>
      <c r="C75" s="114"/>
      <c r="D75" s="114"/>
      <c r="E75" s="114"/>
      <c r="F75" s="114"/>
      <c r="G75" s="114"/>
      <c r="H75" s="114"/>
      <c r="I75" s="114"/>
      <c r="J75" s="114"/>
      <c r="L75" s="106"/>
      <c r="M75" s="106"/>
      <c r="N75" s="122"/>
      <c r="O75" s="127">
        <v>24</v>
      </c>
      <c r="P75" s="101" t="str">
        <f t="shared" si="2"/>
        <v/>
      </c>
      <c r="Q75" s="54"/>
      <c r="R75" s="54"/>
      <c r="S75" s="85"/>
      <c r="T75" s="82"/>
      <c r="U75" s="106"/>
      <c r="V75" s="106"/>
    </row>
    <row r="76" spans="1:39" x14ac:dyDescent="0.25">
      <c r="L76" s="106"/>
      <c r="M76" s="106"/>
      <c r="N76" s="122"/>
      <c r="O76" s="127">
        <v>25</v>
      </c>
      <c r="P76" s="101" t="str">
        <f t="shared" si="2"/>
        <v/>
      </c>
      <c r="Q76" s="54"/>
      <c r="R76" s="54"/>
      <c r="S76" s="85"/>
      <c r="T76" s="82"/>
      <c r="U76" s="106"/>
      <c r="V76" s="106"/>
    </row>
    <row r="77" spans="1:39" x14ac:dyDescent="0.25">
      <c r="L77" s="106"/>
      <c r="M77" s="106"/>
      <c r="N77" s="122"/>
      <c r="O77" s="127">
        <v>26</v>
      </c>
      <c r="P77" s="101" t="str">
        <f t="shared" si="2"/>
        <v/>
      </c>
      <c r="Q77" s="54"/>
      <c r="R77" s="54"/>
      <c r="S77" s="85"/>
      <c r="T77" s="82"/>
      <c r="U77" s="106"/>
      <c r="V77" s="106"/>
    </row>
    <row r="78" spans="1:39" x14ac:dyDescent="0.25">
      <c r="L78" s="106"/>
      <c r="M78" s="106"/>
      <c r="N78" s="122"/>
      <c r="O78" s="127">
        <v>27</v>
      </c>
      <c r="P78" s="101" t="str">
        <f t="shared" si="2"/>
        <v/>
      </c>
      <c r="Q78" s="54"/>
      <c r="R78" s="54"/>
      <c r="S78" s="85"/>
      <c r="T78" s="82"/>
      <c r="U78" s="106"/>
      <c r="V78" s="106"/>
    </row>
    <row r="79" spans="1:39" ht="15.75" thickBot="1" x14ac:dyDescent="0.3">
      <c r="L79" s="106"/>
      <c r="M79" s="106"/>
      <c r="N79" s="128"/>
      <c r="O79" s="85"/>
      <c r="P79" s="85"/>
      <c r="Q79" s="85"/>
      <c r="R79" s="85"/>
      <c r="S79" s="85"/>
      <c r="T79" s="85"/>
      <c r="U79" s="106"/>
      <c r="V79" s="106"/>
    </row>
    <row r="80" spans="1:39" x14ac:dyDescent="0.25"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</row>
    <row r="81" spans="12:22" x14ac:dyDescent="0.25"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</row>
    <row r="82" spans="12:22" x14ac:dyDescent="0.25"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</row>
  </sheetData>
  <sheetProtection password="FDF0" sheet="1" objects="1" scenarios="1"/>
  <conditionalFormatting sqref="T51:T78">
    <cfRule type="expression" dxfId="19" priority="1" stopIfTrue="1">
      <formula>$T$51=$AI$37</formula>
    </cfRule>
    <cfRule type="expression" dxfId="18" priority="2" stopIfTrue="1">
      <formula>$T$51=$AI$36</formula>
    </cfRule>
  </conditionalFormatting>
  <dataValidations count="5">
    <dataValidation type="list" allowBlank="1" showInputMessage="1" showErrorMessage="1" sqref="F35:F54">
      <formula1>$H$35:$H$37</formula1>
    </dataValidation>
    <dataValidation type="list" allowBlank="1" showInputMessage="1" showErrorMessage="1" sqref="C35:D54">
      <formula1>$H$35:$H$38</formula1>
    </dataValidation>
    <dataValidation type="list" allowBlank="1" showInputMessage="1" showErrorMessage="1" sqref="T51:T78">
      <formula1>$AI$35:$AI$37</formula1>
    </dataValidation>
    <dataValidation type="list" allowBlank="1" showInputMessage="1" showErrorMessage="1" sqref="AG39:AG66">
      <formula1>$AH$35:$AH$36</formula1>
    </dataValidation>
    <dataValidation type="list" allowBlank="1" showInputMessage="1" showErrorMessage="1" sqref="B57">
      <formula1>$B$35:$B$54</formula1>
    </dataValidation>
  </dataValidations>
  <hyperlinks>
    <hyperlink ref="B15" location="CREX7!I51" display="cliquer ici"/>
    <hyperlink ref="B19" location="CREX7!A77" display="cliquer ici"/>
    <hyperlink ref="B23" location="CREX7!AH53" display="cliquer ici"/>
    <hyperlink ref="B27" location="CREX7!U53" display="cliquer ici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7</vt:i4>
      </vt:variant>
    </vt:vector>
  </HeadingPairs>
  <TitlesOfParts>
    <vt:vector size="27" baseType="lpstr">
      <vt:lpstr>consultez-moi</vt:lpstr>
      <vt:lpstr>exemple Analyse</vt:lpstr>
      <vt:lpstr>Feuil1</vt:lpstr>
      <vt:lpstr>CREX2</vt:lpstr>
      <vt:lpstr>CREX3</vt:lpstr>
      <vt:lpstr>CREX4</vt:lpstr>
      <vt:lpstr>CREX5</vt:lpstr>
      <vt:lpstr>CREX6</vt:lpstr>
      <vt:lpstr>CREX7</vt:lpstr>
      <vt:lpstr>CREX8</vt:lpstr>
      <vt:lpstr>CREX9</vt:lpstr>
      <vt:lpstr>CREX10</vt:lpstr>
      <vt:lpstr>AAC1</vt:lpstr>
      <vt:lpstr>AAC2</vt:lpstr>
      <vt:lpstr>AAC3</vt:lpstr>
      <vt:lpstr>AAC4</vt:lpstr>
      <vt:lpstr>AAC5</vt:lpstr>
      <vt:lpstr>AAC6</vt:lpstr>
      <vt:lpstr>Feuil3</vt:lpstr>
      <vt:lpstr>imprim</vt:lpstr>
      <vt:lpstr>'AAC1'!Zone_d_impression</vt:lpstr>
      <vt:lpstr>'AAC2'!Zone_d_impression</vt:lpstr>
      <vt:lpstr>'AAC3'!Zone_d_impression</vt:lpstr>
      <vt:lpstr>'AAC4'!Zone_d_impression</vt:lpstr>
      <vt:lpstr>'AAC5'!Zone_d_impression</vt:lpstr>
      <vt:lpstr>'AAC6'!Zone_d_impression</vt:lpstr>
      <vt:lpstr>imprim!Zone_d_impression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</dc:creator>
  <cp:lastModifiedBy>VIRGINIUS Alvina (alvina.virginius)</cp:lastModifiedBy>
  <cp:lastPrinted>2019-05-29T22:43:03Z</cp:lastPrinted>
  <dcterms:created xsi:type="dcterms:W3CDTF">2012-06-08T13:54:35Z</dcterms:created>
  <dcterms:modified xsi:type="dcterms:W3CDTF">2021-10-12T13:29:36Z</dcterms:modified>
</cp:coreProperties>
</file>